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5" yWindow="840" windowWidth="19320" windowHeight="13740" activeTab="2"/>
  </bookViews>
  <sheets>
    <sheet name="Instructions" sheetId="4" r:id="rId1"/>
    <sheet name="Definitions" sheetId="3" r:id="rId2"/>
    <sheet name="FY2013 GIW" sheetId="1" r:id="rId3"/>
    <sheet name="Rental Assistance Worksheet" sheetId="2" r:id="rId4"/>
  </sheets>
  <definedNames>
    <definedName name="_xlnm._FilterDatabase" localSheetId="2" hidden="1">'FY2013 GIW'!$A$11:$DI$1000</definedName>
    <definedName name="F" localSheetId="1">#REF!</definedName>
    <definedName name="F" localSheetId="0">#REF!</definedName>
    <definedName name="F" localSheetId="3">#REF!</definedName>
    <definedName name="F">#REF!</definedName>
    <definedName name="_xlnm.Print_Area" localSheetId="2">'FY2013 GIW'!$A$1:$BL$11</definedName>
    <definedName name="_xlnm.Print_Titles" localSheetId="2">'FY2013 GIW'!$11:$11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E48" i="1" l="1"/>
  <c r="BG48" i="1" s="1"/>
  <c r="BF48" i="1" s="1"/>
  <c r="BA48" i="1"/>
  <c r="BB48" i="1"/>
  <c r="AF48" i="1"/>
  <c r="V48" i="1"/>
  <c r="W48" i="1"/>
  <c r="I41" i="1"/>
  <c r="DG69" i="1"/>
  <c r="BE69" i="1" s="1"/>
  <c r="BG69" i="1" s="1"/>
  <c r="BF69" i="1" s="1"/>
  <c r="BB69" i="1"/>
  <c r="BA69" i="1"/>
  <c r="AF69" i="1"/>
  <c r="V69" i="1"/>
  <c r="W69" i="1"/>
  <c r="F26" i="2"/>
  <c r="F14" i="2"/>
  <c r="J14" i="2"/>
  <c r="I42" i="1"/>
  <c r="I48" i="1"/>
  <c r="I44" i="1"/>
  <c r="I50" i="1"/>
  <c r="I46" i="1"/>
  <c r="I51" i="1"/>
  <c r="I43" i="1"/>
  <c r="I45" i="1"/>
  <c r="I47" i="1"/>
  <c r="I49" i="1"/>
  <c r="I65" i="1"/>
  <c r="I64" i="1"/>
  <c r="I63" i="1"/>
  <c r="I62" i="1"/>
  <c r="I61" i="1"/>
  <c r="I60" i="1"/>
  <c r="I59" i="1"/>
  <c r="I58" i="1"/>
  <c r="I57" i="1"/>
  <c r="I52" i="1"/>
  <c r="I56" i="1"/>
  <c r="I54" i="1"/>
  <c r="I53" i="1"/>
  <c r="I25" i="1"/>
  <c r="I24" i="1"/>
  <c r="I23" i="1"/>
  <c r="I22" i="1"/>
  <c r="I12" i="1"/>
  <c r="I26" i="1"/>
  <c r="I21" i="1"/>
  <c r="I20" i="1"/>
  <c r="I18" i="1"/>
  <c r="I19" i="1"/>
  <c r="I17" i="1"/>
  <c r="I16" i="1"/>
  <c r="I27" i="1"/>
  <c r="I15" i="1"/>
  <c r="I14" i="1"/>
  <c r="I13" i="1"/>
  <c r="I33" i="1"/>
  <c r="I31" i="1"/>
  <c r="I29" i="1"/>
  <c r="I30" i="1"/>
  <c r="I35" i="1"/>
  <c r="I32" i="1"/>
  <c r="I40" i="1"/>
  <c r="I39" i="1"/>
  <c r="I66" i="1"/>
  <c r="I67" i="1"/>
  <c r="I38" i="1"/>
  <c r="I37" i="1"/>
  <c r="I36" i="1"/>
  <c r="I28" i="1"/>
  <c r="I34" i="1"/>
  <c r="J239" i="2"/>
  <c r="J241" i="2"/>
  <c r="J243" i="2"/>
  <c r="J245" i="2"/>
  <c r="J247" i="2"/>
  <c r="J249" i="2"/>
  <c r="J251" i="2"/>
  <c r="J253" i="2"/>
  <c r="D255" i="2"/>
  <c r="J214" i="2"/>
  <c r="J216" i="2"/>
  <c r="J218" i="2"/>
  <c r="J220" i="2"/>
  <c r="J222" i="2"/>
  <c r="J224" i="2"/>
  <c r="J226" i="2"/>
  <c r="J228" i="2"/>
  <c r="D230" i="2"/>
  <c r="J189" i="2"/>
  <c r="J191" i="2"/>
  <c r="J193" i="2"/>
  <c r="J195" i="2"/>
  <c r="J197" i="2"/>
  <c r="J199" i="2"/>
  <c r="J201" i="2"/>
  <c r="J203" i="2"/>
  <c r="D205" i="2"/>
  <c r="J164" i="2"/>
  <c r="J166" i="2"/>
  <c r="J168" i="2"/>
  <c r="J170" i="2"/>
  <c r="J172" i="2"/>
  <c r="J174" i="2"/>
  <c r="J176" i="2"/>
  <c r="J178" i="2"/>
  <c r="D180" i="2"/>
  <c r="J139" i="2"/>
  <c r="J141" i="2"/>
  <c r="J143" i="2"/>
  <c r="J145" i="2"/>
  <c r="J147" i="2"/>
  <c r="J149" i="2"/>
  <c r="J151" i="2"/>
  <c r="J153" i="2"/>
  <c r="D155" i="2"/>
  <c r="J114" i="2"/>
  <c r="J116" i="2"/>
  <c r="J118" i="2"/>
  <c r="J120" i="2"/>
  <c r="J122" i="2"/>
  <c r="J124" i="2"/>
  <c r="J126" i="2"/>
  <c r="J128" i="2"/>
  <c r="D130" i="2"/>
  <c r="J89" i="2"/>
  <c r="J91" i="2"/>
  <c r="J93" i="2"/>
  <c r="J95" i="2"/>
  <c r="J97" i="2"/>
  <c r="J99" i="2"/>
  <c r="J101" i="2"/>
  <c r="J103" i="2"/>
  <c r="D105" i="2"/>
  <c r="J64" i="2"/>
  <c r="J66" i="2"/>
  <c r="J68" i="2"/>
  <c r="J70" i="2"/>
  <c r="J72" i="2"/>
  <c r="J74" i="2"/>
  <c r="J76" i="2"/>
  <c r="J78" i="2"/>
  <c r="D80" i="2"/>
  <c r="J39" i="2"/>
  <c r="J41" i="2"/>
  <c r="J43" i="2"/>
  <c r="J45" i="2"/>
  <c r="J47" i="2"/>
  <c r="J49" i="2"/>
  <c r="J51" i="2"/>
  <c r="J53" i="2"/>
  <c r="D55" i="2"/>
  <c r="J16" i="2"/>
  <c r="J18" i="2"/>
  <c r="J20" i="2"/>
  <c r="J22" i="2"/>
  <c r="J24" i="2"/>
  <c r="J26" i="2"/>
  <c r="J28" i="2"/>
  <c r="D30" i="2"/>
  <c r="DI12" i="1"/>
  <c r="BE12" i="1" s="1"/>
  <c r="BG12" i="1" s="1"/>
  <c r="DI13" i="1"/>
  <c r="BE13" i="1" s="1"/>
  <c r="BG13" i="1" s="1"/>
  <c r="BF13" i="1" s="1"/>
  <c r="DI14" i="1"/>
  <c r="BE14" i="1" s="1"/>
  <c r="BG14" i="1" s="1"/>
  <c r="BF14" i="1" s="1"/>
  <c r="DI15" i="1"/>
  <c r="BE15" i="1" s="1"/>
  <c r="BG15" i="1" s="1"/>
  <c r="BF15" i="1" s="1"/>
  <c r="DI16" i="1"/>
  <c r="BE16" i="1" s="1"/>
  <c r="BG16" i="1" s="1"/>
  <c r="BF16" i="1" s="1"/>
  <c r="DI17" i="1"/>
  <c r="BE17" i="1" s="1"/>
  <c r="BG17" i="1" s="1"/>
  <c r="BF17" i="1" s="1"/>
  <c r="DI18" i="1"/>
  <c r="BE18" i="1" s="1"/>
  <c r="BG18" i="1" s="1"/>
  <c r="BF18" i="1" s="1"/>
  <c r="DI19" i="1"/>
  <c r="BE19" i="1" s="1"/>
  <c r="BG19" i="1" s="1"/>
  <c r="BF19" i="1" s="1"/>
  <c r="DI20" i="1"/>
  <c r="BE20" i="1" s="1"/>
  <c r="BG20" i="1" s="1"/>
  <c r="BF20" i="1" s="1"/>
  <c r="DI21" i="1"/>
  <c r="BE21" i="1" s="1"/>
  <c r="BG21" i="1" s="1"/>
  <c r="BF21" i="1" s="1"/>
  <c r="DI22" i="1"/>
  <c r="BE22" i="1" s="1"/>
  <c r="BG22" i="1" s="1"/>
  <c r="BF22" i="1" s="1"/>
  <c r="DI23" i="1"/>
  <c r="BE23" i="1" s="1"/>
  <c r="BG23" i="1" s="1"/>
  <c r="BF23" i="1" s="1"/>
  <c r="DI24" i="1"/>
  <c r="BE24" i="1" s="1"/>
  <c r="BG24" i="1" s="1"/>
  <c r="BF24" i="1" s="1"/>
  <c r="DI25" i="1"/>
  <c r="BE25" i="1" s="1"/>
  <c r="BG25" i="1" s="1"/>
  <c r="BF25" i="1" s="1"/>
  <c r="DI26" i="1"/>
  <c r="BE26" i="1" s="1"/>
  <c r="BG26" i="1" s="1"/>
  <c r="BF26" i="1" s="1"/>
  <c r="DI27" i="1"/>
  <c r="BE27" i="1" s="1"/>
  <c r="BG27" i="1" s="1"/>
  <c r="BF27" i="1" s="1"/>
  <c r="DI28" i="1"/>
  <c r="BE28" i="1" s="1"/>
  <c r="BG28" i="1" s="1"/>
  <c r="BF28" i="1" s="1"/>
  <c r="DI29" i="1"/>
  <c r="BE29" i="1" s="1"/>
  <c r="BG29" i="1" s="1"/>
  <c r="BF29" i="1" s="1"/>
  <c r="DI30" i="1"/>
  <c r="BE30" i="1" s="1"/>
  <c r="BG30" i="1" s="1"/>
  <c r="BF30" i="1" s="1"/>
  <c r="DI31" i="1"/>
  <c r="BE31" i="1" s="1"/>
  <c r="BG31" i="1" s="1"/>
  <c r="BF31" i="1" s="1"/>
  <c r="DI32" i="1"/>
  <c r="BE32" i="1" s="1"/>
  <c r="BG32" i="1" s="1"/>
  <c r="BF32" i="1" s="1"/>
  <c r="DI33" i="1"/>
  <c r="BE33" i="1" s="1"/>
  <c r="BG33" i="1" s="1"/>
  <c r="BF33" i="1" s="1"/>
  <c r="DI34" i="1"/>
  <c r="BE34" i="1" s="1"/>
  <c r="BG34" i="1" s="1"/>
  <c r="BF34" i="1" s="1"/>
  <c r="DI35" i="1"/>
  <c r="BE35" i="1" s="1"/>
  <c r="BG35" i="1" s="1"/>
  <c r="BF35" i="1" s="1"/>
  <c r="DI36" i="1"/>
  <c r="BE36" i="1" s="1"/>
  <c r="BG36" i="1" s="1"/>
  <c r="BF36" i="1" s="1"/>
  <c r="DI37" i="1"/>
  <c r="BE37" i="1" s="1"/>
  <c r="BG37" i="1" s="1"/>
  <c r="BF37" i="1" s="1"/>
  <c r="DI38" i="1"/>
  <c r="BE38" i="1" s="1"/>
  <c r="BG38" i="1" s="1"/>
  <c r="BF38" i="1" s="1"/>
  <c r="DI39" i="1"/>
  <c r="BE39" i="1" s="1"/>
  <c r="BG39" i="1" s="1"/>
  <c r="BF39" i="1" s="1"/>
  <c r="DI40" i="1"/>
  <c r="BE40" i="1" s="1"/>
  <c r="BG40" i="1" s="1"/>
  <c r="BF40" i="1" s="1"/>
  <c r="DI41" i="1"/>
  <c r="BE41" i="1" s="1"/>
  <c r="BG41" i="1" s="1"/>
  <c r="BF41" i="1" s="1"/>
  <c r="DI42" i="1"/>
  <c r="BE42" i="1" s="1"/>
  <c r="BG42" i="1" s="1"/>
  <c r="BF42" i="1" s="1"/>
  <c r="DI43" i="1"/>
  <c r="BE43" i="1" s="1"/>
  <c r="BG43" i="1" s="1"/>
  <c r="BF43" i="1" s="1"/>
  <c r="DI44" i="1"/>
  <c r="BE44" i="1" s="1"/>
  <c r="BG44" i="1" s="1"/>
  <c r="BF44" i="1" s="1"/>
  <c r="DI45" i="1"/>
  <c r="BE45" i="1" s="1"/>
  <c r="BG45" i="1" s="1"/>
  <c r="BF45" i="1" s="1"/>
  <c r="DI46" i="1"/>
  <c r="BE46" i="1" s="1"/>
  <c r="BG46" i="1" s="1"/>
  <c r="BF46" i="1" s="1"/>
  <c r="DI47" i="1"/>
  <c r="BE47" i="1" s="1"/>
  <c r="BG47" i="1" s="1"/>
  <c r="BF47" i="1" s="1"/>
  <c r="DI48" i="1"/>
  <c r="DI49" i="1"/>
  <c r="BE49" i="1" s="1"/>
  <c r="BG49" i="1" s="1"/>
  <c r="BF49" i="1" s="1"/>
  <c r="DI50" i="1"/>
  <c r="BE50" i="1" s="1"/>
  <c r="BG50" i="1" s="1"/>
  <c r="BF50" i="1" s="1"/>
  <c r="DI51" i="1"/>
  <c r="BE51" i="1" s="1"/>
  <c r="BG51" i="1" s="1"/>
  <c r="BF51" i="1" s="1"/>
  <c r="DI52" i="1"/>
  <c r="BE52" i="1" s="1"/>
  <c r="BG52" i="1" s="1"/>
  <c r="BF52" i="1" s="1"/>
  <c r="DI53" i="1"/>
  <c r="BE53" i="1" s="1"/>
  <c r="BG53" i="1" s="1"/>
  <c r="BF53" i="1" s="1"/>
  <c r="DI54" i="1"/>
  <c r="BE54" i="1" s="1"/>
  <c r="BG54" i="1" s="1"/>
  <c r="BF54" i="1" s="1"/>
  <c r="DI55" i="1"/>
  <c r="BE55" i="1" s="1"/>
  <c r="BG55" i="1" s="1"/>
  <c r="BF55" i="1" s="1"/>
  <c r="DI56" i="1"/>
  <c r="BE56" i="1" s="1"/>
  <c r="BG56" i="1" s="1"/>
  <c r="BF56" i="1" s="1"/>
  <c r="DI57" i="1"/>
  <c r="BE57" i="1" s="1"/>
  <c r="BG57" i="1" s="1"/>
  <c r="BF57" i="1" s="1"/>
  <c r="DI58" i="1"/>
  <c r="BE58" i="1" s="1"/>
  <c r="BG58" i="1" s="1"/>
  <c r="BF58" i="1" s="1"/>
  <c r="DI59" i="1"/>
  <c r="BE59" i="1" s="1"/>
  <c r="BG59" i="1" s="1"/>
  <c r="BF59" i="1" s="1"/>
  <c r="DI60" i="1"/>
  <c r="BE60" i="1" s="1"/>
  <c r="BG60" i="1" s="1"/>
  <c r="BF60" i="1" s="1"/>
  <c r="DI61" i="1"/>
  <c r="BE61" i="1" s="1"/>
  <c r="BG61" i="1" s="1"/>
  <c r="BF61" i="1" s="1"/>
  <c r="DI62" i="1"/>
  <c r="BE62" i="1" s="1"/>
  <c r="BG62" i="1" s="1"/>
  <c r="BF62" i="1" s="1"/>
  <c r="DI63" i="1"/>
  <c r="BE63" i="1" s="1"/>
  <c r="BG63" i="1" s="1"/>
  <c r="BF63" i="1" s="1"/>
  <c r="DI64" i="1"/>
  <c r="BE64" i="1" s="1"/>
  <c r="BG64" i="1" s="1"/>
  <c r="BF64" i="1" s="1"/>
  <c r="DI65" i="1"/>
  <c r="BE65" i="1" s="1"/>
  <c r="BG65" i="1" s="1"/>
  <c r="BF65" i="1" s="1"/>
  <c r="DI66" i="1"/>
  <c r="BE66" i="1" s="1"/>
  <c r="BG66" i="1" s="1"/>
  <c r="BF66" i="1" s="1"/>
  <c r="DI67" i="1"/>
  <c r="BE67" i="1" s="1"/>
  <c r="BG67" i="1" s="1"/>
  <c r="BF67" i="1" s="1"/>
  <c r="DH68" i="1"/>
  <c r="DI124" i="1"/>
  <c r="DH124" i="1"/>
  <c r="DG124" i="1"/>
  <c r="DI123" i="1"/>
  <c r="DH123" i="1"/>
  <c r="DG123" i="1"/>
  <c r="DI122" i="1"/>
  <c r="DH122" i="1"/>
  <c r="DG122" i="1"/>
  <c r="DI121" i="1"/>
  <c r="DH121" i="1"/>
  <c r="DG121" i="1"/>
  <c r="DI120" i="1"/>
  <c r="DH120" i="1"/>
  <c r="DG120" i="1"/>
  <c r="DI119" i="1"/>
  <c r="DH119" i="1"/>
  <c r="DG119" i="1"/>
  <c r="DI118" i="1"/>
  <c r="DH118" i="1"/>
  <c r="DG118" i="1"/>
  <c r="DI117" i="1"/>
  <c r="DH117" i="1"/>
  <c r="DG117" i="1"/>
  <c r="DI116" i="1"/>
  <c r="DH116" i="1"/>
  <c r="DG116" i="1"/>
  <c r="DI115" i="1"/>
  <c r="DH115" i="1"/>
  <c r="DG115" i="1"/>
  <c r="DI114" i="1"/>
  <c r="DH114" i="1"/>
  <c r="DG114" i="1"/>
  <c r="DI113" i="1"/>
  <c r="DH113" i="1"/>
  <c r="DG113" i="1"/>
  <c r="DI112" i="1"/>
  <c r="DH112" i="1"/>
  <c r="DG112" i="1"/>
  <c r="DI111" i="1"/>
  <c r="DH111" i="1"/>
  <c r="DG111" i="1"/>
  <c r="DI110" i="1"/>
  <c r="DH110" i="1"/>
  <c r="DG110" i="1"/>
  <c r="DI109" i="1"/>
  <c r="DH109" i="1"/>
  <c r="DG109" i="1"/>
  <c r="DI108" i="1"/>
  <c r="DH108" i="1"/>
  <c r="DG108" i="1"/>
  <c r="DI107" i="1"/>
  <c r="DH107" i="1"/>
  <c r="DG107" i="1"/>
  <c r="DI106" i="1"/>
  <c r="DH106" i="1"/>
  <c r="DG106" i="1"/>
  <c r="DI105" i="1"/>
  <c r="DH105" i="1"/>
  <c r="DG105" i="1"/>
  <c r="DI104" i="1"/>
  <c r="DH104" i="1"/>
  <c r="DG104" i="1"/>
  <c r="DI103" i="1"/>
  <c r="DH103" i="1"/>
  <c r="DG103" i="1"/>
  <c r="DI102" i="1"/>
  <c r="DH102" i="1"/>
  <c r="DG102" i="1"/>
  <c r="DI101" i="1"/>
  <c r="DH101" i="1"/>
  <c r="DG101" i="1"/>
  <c r="DI100" i="1"/>
  <c r="DH100" i="1"/>
  <c r="DG100" i="1"/>
  <c r="DI99" i="1"/>
  <c r="DH99" i="1"/>
  <c r="DG99" i="1"/>
  <c r="DI98" i="1"/>
  <c r="DH98" i="1"/>
  <c r="DG98" i="1"/>
  <c r="DI97" i="1"/>
  <c r="DH97" i="1"/>
  <c r="DG97" i="1"/>
  <c r="DI96" i="1"/>
  <c r="DH96" i="1"/>
  <c r="DG96" i="1"/>
  <c r="DI95" i="1"/>
  <c r="DH95" i="1"/>
  <c r="DG95" i="1"/>
  <c r="DI94" i="1"/>
  <c r="DH94" i="1"/>
  <c r="DG94" i="1"/>
  <c r="DI93" i="1"/>
  <c r="DH93" i="1"/>
  <c r="DG93" i="1"/>
  <c r="DI92" i="1"/>
  <c r="DH92" i="1"/>
  <c r="DG92" i="1"/>
  <c r="DI91" i="1"/>
  <c r="DH91" i="1"/>
  <c r="DG91" i="1"/>
  <c r="DI90" i="1"/>
  <c r="DH90" i="1"/>
  <c r="DG90" i="1"/>
  <c r="DI89" i="1"/>
  <c r="DH89" i="1"/>
  <c r="DG89" i="1"/>
  <c r="DI88" i="1"/>
  <c r="DH88" i="1"/>
  <c r="DG88" i="1"/>
  <c r="DI87" i="1"/>
  <c r="DH87" i="1"/>
  <c r="DG87" i="1"/>
  <c r="DI86" i="1"/>
  <c r="DH86" i="1"/>
  <c r="DG86" i="1"/>
  <c r="DI85" i="1"/>
  <c r="DH85" i="1"/>
  <c r="DG85" i="1"/>
  <c r="DI84" i="1"/>
  <c r="DH84" i="1"/>
  <c r="DG84" i="1"/>
  <c r="DI83" i="1"/>
  <c r="DH83" i="1"/>
  <c r="DG83" i="1"/>
  <c r="DI82" i="1"/>
  <c r="DH82" i="1"/>
  <c r="DG82" i="1"/>
  <c r="DI81" i="1"/>
  <c r="DH81" i="1"/>
  <c r="DG81" i="1"/>
  <c r="DI80" i="1"/>
  <c r="DH80" i="1"/>
  <c r="DG80" i="1"/>
  <c r="DI79" i="1"/>
  <c r="DH79" i="1"/>
  <c r="DG79" i="1"/>
  <c r="DI78" i="1"/>
  <c r="DH78" i="1"/>
  <c r="DG78" i="1"/>
  <c r="DI77" i="1"/>
  <c r="DH77" i="1"/>
  <c r="DG77" i="1"/>
  <c r="DI76" i="1"/>
  <c r="DH76" i="1"/>
  <c r="DG76" i="1"/>
  <c r="DI75" i="1"/>
  <c r="DH75" i="1"/>
  <c r="DG75" i="1"/>
  <c r="DI74" i="1"/>
  <c r="DH74" i="1"/>
  <c r="DG74" i="1"/>
  <c r="DI73" i="1"/>
  <c r="DH73" i="1"/>
  <c r="DG73" i="1"/>
  <c r="DI72" i="1"/>
  <c r="DH72" i="1"/>
  <c r="DG72" i="1"/>
  <c r="DI71" i="1"/>
  <c r="DH71" i="1"/>
  <c r="DG71" i="1"/>
  <c r="DI70" i="1"/>
  <c r="DH70" i="1"/>
  <c r="DG70" i="1"/>
  <c r="DI69" i="1"/>
  <c r="DH69" i="1"/>
  <c r="DI68" i="1"/>
  <c r="DG68" i="1"/>
  <c r="BB68" i="1"/>
  <c r="BA68" i="1"/>
  <c r="AF68" i="1"/>
  <c r="W68" i="1"/>
  <c r="V68" i="1"/>
  <c r="DH67" i="1"/>
  <c r="DG67" i="1"/>
  <c r="BB67" i="1"/>
  <c r="BA67" i="1"/>
  <c r="AF67" i="1"/>
  <c r="W67" i="1"/>
  <c r="V67" i="1"/>
  <c r="DH66" i="1"/>
  <c r="DG66" i="1"/>
  <c r="BB66" i="1"/>
  <c r="BA66" i="1"/>
  <c r="AF66" i="1"/>
  <c r="W66" i="1"/>
  <c r="V66" i="1"/>
  <c r="DH65" i="1"/>
  <c r="DG65" i="1"/>
  <c r="BB65" i="1"/>
  <c r="BA65" i="1"/>
  <c r="AF65" i="1"/>
  <c r="W65" i="1"/>
  <c r="V65" i="1"/>
  <c r="DH64" i="1"/>
  <c r="DG64" i="1"/>
  <c r="BB64" i="1"/>
  <c r="BA64" i="1"/>
  <c r="AF64" i="1"/>
  <c r="W64" i="1"/>
  <c r="V64" i="1"/>
  <c r="DH63" i="1"/>
  <c r="DG63" i="1"/>
  <c r="BB63" i="1"/>
  <c r="BA63" i="1"/>
  <c r="AF63" i="1"/>
  <c r="W63" i="1"/>
  <c r="V63" i="1"/>
  <c r="DH62" i="1"/>
  <c r="DG62" i="1"/>
  <c r="BB62" i="1"/>
  <c r="BA62" i="1"/>
  <c r="AF62" i="1"/>
  <c r="W62" i="1"/>
  <c r="V62" i="1"/>
  <c r="DH61" i="1"/>
  <c r="DG61" i="1"/>
  <c r="BB61" i="1"/>
  <c r="BA61" i="1"/>
  <c r="AF61" i="1"/>
  <c r="W61" i="1"/>
  <c r="V61" i="1"/>
  <c r="DH60" i="1"/>
  <c r="DG60" i="1"/>
  <c r="BB60" i="1"/>
  <c r="BA60" i="1"/>
  <c r="AF60" i="1"/>
  <c r="W60" i="1"/>
  <c r="V60" i="1"/>
  <c r="DH59" i="1"/>
  <c r="DG59" i="1"/>
  <c r="BB59" i="1"/>
  <c r="BA59" i="1"/>
  <c r="AF59" i="1"/>
  <c r="W59" i="1"/>
  <c r="V59" i="1"/>
  <c r="DH58" i="1"/>
  <c r="DG58" i="1"/>
  <c r="BB58" i="1"/>
  <c r="BA58" i="1"/>
  <c r="AF58" i="1"/>
  <c r="W58" i="1"/>
  <c r="V58" i="1"/>
  <c r="DH57" i="1"/>
  <c r="DG57" i="1"/>
  <c r="BB57" i="1"/>
  <c r="BA57" i="1"/>
  <c r="AF57" i="1"/>
  <c r="W57" i="1"/>
  <c r="V57" i="1"/>
  <c r="DH56" i="1"/>
  <c r="DG56" i="1"/>
  <c r="BB56" i="1"/>
  <c r="BA56" i="1"/>
  <c r="AF56" i="1"/>
  <c r="W56" i="1"/>
  <c r="V56" i="1"/>
  <c r="DH55" i="1"/>
  <c r="DG55" i="1"/>
  <c r="BB55" i="1"/>
  <c r="BA55" i="1"/>
  <c r="AF55" i="1"/>
  <c r="W55" i="1"/>
  <c r="V55" i="1"/>
  <c r="DH54" i="1"/>
  <c r="DG54" i="1"/>
  <c r="BB54" i="1"/>
  <c r="BA54" i="1"/>
  <c r="AF54" i="1"/>
  <c r="W54" i="1"/>
  <c r="V54" i="1"/>
  <c r="DH53" i="1"/>
  <c r="DG53" i="1"/>
  <c r="BB53" i="1"/>
  <c r="BA53" i="1"/>
  <c r="AF53" i="1"/>
  <c r="W53" i="1"/>
  <c r="V53" i="1"/>
  <c r="DH52" i="1"/>
  <c r="DG52" i="1"/>
  <c r="BB52" i="1"/>
  <c r="BA52" i="1"/>
  <c r="AF52" i="1"/>
  <c r="W52" i="1"/>
  <c r="V52" i="1"/>
  <c r="DH51" i="1"/>
  <c r="DG51" i="1"/>
  <c r="BB51" i="1"/>
  <c r="BA51" i="1"/>
  <c r="AF51" i="1"/>
  <c r="W51" i="1"/>
  <c r="V51" i="1"/>
  <c r="DH50" i="1"/>
  <c r="DG50" i="1"/>
  <c r="BB50" i="1"/>
  <c r="BA50" i="1"/>
  <c r="AF50" i="1"/>
  <c r="W50" i="1"/>
  <c r="V50" i="1"/>
  <c r="DH49" i="1"/>
  <c r="DG49" i="1"/>
  <c r="BB49" i="1"/>
  <c r="BA49" i="1"/>
  <c r="AF49" i="1"/>
  <c r="W49" i="1"/>
  <c r="V49" i="1"/>
  <c r="DH48" i="1"/>
  <c r="DG48" i="1"/>
  <c r="DH47" i="1"/>
  <c r="DG47" i="1"/>
  <c r="BB47" i="1"/>
  <c r="BA47" i="1"/>
  <c r="AF47" i="1"/>
  <c r="W47" i="1"/>
  <c r="V47" i="1"/>
  <c r="DH46" i="1"/>
  <c r="DG46" i="1"/>
  <c r="BB46" i="1"/>
  <c r="BA46" i="1"/>
  <c r="AF46" i="1"/>
  <c r="W46" i="1"/>
  <c r="V46" i="1"/>
  <c r="DH45" i="1"/>
  <c r="DG45" i="1"/>
  <c r="BB45" i="1"/>
  <c r="BA45" i="1"/>
  <c r="AF45" i="1"/>
  <c r="W45" i="1"/>
  <c r="V45" i="1"/>
  <c r="DH44" i="1"/>
  <c r="DG44" i="1"/>
  <c r="BB44" i="1"/>
  <c r="BA44" i="1"/>
  <c r="AF44" i="1"/>
  <c r="W44" i="1"/>
  <c r="V44" i="1"/>
  <c r="DH43" i="1"/>
  <c r="DG43" i="1"/>
  <c r="BB43" i="1"/>
  <c r="BA43" i="1"/>
  <c r="AF43" i="1"/>
  <c r="W43" i="1"/>
  <c r="V43" i="1"/>
  <c r="DH42" i="1"/>
  <c r="DG42" i="1"/>
  <c r="BB42" i="1"/>
  <c r="BA42" i="1"/>
  <c r="AF42" i="1"/>
  <c r="W42" i="1"/>
  <c r="V42" i="1"/>
  <c r="DH41" i="1"/>
  <c r="DG41" i="1"/>
  <c r="BB41" i="1"/>
  <c r="BA41" i="1"/>
  <c r="AF41" i="1"/>
  <c r="W41" i="1"/>
  <c r="V41" i="1"/>
  <c r="DH40" i="1"/>
  <c r="DG40" i="1"/>
  <c r="BB40" i="1"/>
  <c r="BA40" i="1"/>
  <c r="AF40" i="1"/>
  <c r="W40" i="1"/>
  <c r="V40" i="1"/>
  <c r="DH39" i="1"/>
  <c r="DG39" i="1"/>
  <c r="BB39" i="1"/>
  <c r="BA39" i="1"/>
  <c r="AF39" i="1"/>
  <c r="W39" i="1"/>
  <c r="V39" i="1"/>
  <c r="DH38" i="1"/>
  <c r="DG38" i="1"/>
  <c r="BB38" i="1"/>
  <c r="BA38" i="1"/>
  <c r="AF38" i="1"/>
  <c r="W38" i="1"/>
  <c r="V38" i="1"/>
  <c r="DH37" i="1"/>
  <c r="DG37" i="1"/>
  <c r="BB37" i="1"/>
  <c r="BA37" i="1"/>
  <c r="AF37" i="1"/>
  <c r="W37" i="1"/>
  <c r="V37" i="1"/>
  <c r="DH36" i="1"/>
  <c r="DG36" i="1"/>
  <c r="BB36" i="1"/>
  <c r="BA36" i="1"/>
  <c r="AF36" i="1"/>
  <c r="W36" i="1"/>
  <c r="V36" i="1"/>
  <c r="DH35" i="1"/>
  <c r="DG35" i="1"/>
  <c r="BB35" i="1"/>
  <c r="BA35" i="1"/>
  <c r="AF35" i="1"/>
  <c r="W35" i="1"/>
  <c r="V35" i="1"/>
  <c r="DH34" i="1"/>
  <c r="DG34" i="1"/>
  <c r="BB34" i="1"/>
  <c r="BA34" i="1"/>
  <c r="AF34" i="1"/>
  <c r="W34" i="1"/>
  <c r="V34" i="1"/>
  <c r="DH33" i="1"/>
  <c r="DG33" i="1"/>
  <c r="BB33" i="1"/>
  <c r="BA33" i="1"/>
  <c r="AF33" i="1"/>
  <c r="W33" i="1"/>
  <c r="V33" i="1"/>
  <c r="DH32" i="1"/>
  <c r="DG32" i="1"/>
  <c r="BB32" i="1"/>
  <c r="BA32" i="1"/>
  <c r="AF32" i="1"/>
  <c r="W32" i="1"/>
  <c r="V32" i="1"/>
  <c r="DH31" i="1"/>
  <c r="DG31" i="1"/>
  <c r="BB31" i="1"/>
  <c r="BA31" i="1"/>
  <c r="AF31" i="1"/>
  <c r="W31" i="1"/>
  <c r="V31" i="1"/>
  <c r="DH30" i="1"/>
  <c r="DG30" i="1"/>
  <c r="BB30" i="1"/>
  <c r="BA30" i="1"/>
  <c r="AF30" i="1"/>
  <c r="W30" i="1"/>
  <c r="V30" i="1"/>
  <c r="DH29" i="1"/>
  <c r="DG29" i="1"/>
  <c r="BB29" i="1"/>
  <c r="BA29" i="1"/>
  <c r="AF29" i="1"/>
  <c r="W29" i="1"/>
  <c r="V29" i="1"/>
  <c r="DH28" i="1"/>
  <c r="DG28" i="1"/>
  <c r="BB28" i="1"/>
  <c r="BA28" i="1"/>
  <c r="AF28" i="1"/>
  <c r="W28" i="1"/>
  <c r="V28" i="1"/>
  <c r="DH27" i="1"/>
  <c r="DG27" i="1"/>
  <c r="BB27" i="1"/>
  <c r="BA27" i="1"/>
  <c r="AF27" i="1"/>
  <c r="W27" i="1"/>
  <c r="V27" i="1"/>
  <c r="DH26" i="1"/>
  <c r="DG26" i="1"/>
  <c r="BB26" i="1"/>
  <c r="BA26" i="1"/>
  <c r="AF26" i="1"/>
  <c r="W26" i="1"/>
  <c r="V26" i="1"/>
  <c r="DH25" i="1"/>
  <c r="DG25" i="1"/>
  <c r="BB25" i="1"/>
  <c r="BA25" i="1"/>
  <c r="AF25" i="1"/>
  <c r="W25" i="1"/>
  <c r="V25" i="1"/>
  <c r="DH24" i="1"/>
  <c r="DG24" i="1"/>
  <c r="BB24" i="1"/>
  <c r="BA24" i="1"/>
  <c r="AF24" i="1"/>
  <c r="W24" i="1"/>
  <c r="V24" i="1"/>
  <c r="DH23" i="1"/>
  <c r="DG23" i="1"/>
  <c r="BB23" i="1"/>
  <c r="BA23" i="1"/>
  <c r="AF23" i="1"/>
  <c r="W23" i="1"/>
  <c r="V23" i="1"/>
  <c r="DH22" i="1"/>
  <c r="DG22" i="1"/>
  <c r="BB22" i="1"/>
  <c r="BA22" i="1"/>
  <c r="AF22" i="1"/>
  <c r="W22" i="1"/>
  <c r="V22" i="1"/>
  <c r="DH21" i="1"/>
  <c r="DG21" i="1"/>
  <c r="BB21" i="1"/>
  <c r="BA21" i="1"/>
  <c r="AF21" i="1"/>
  <c r="W21" i="1"/>
  <c r="V21" i="1"/>
  <c r="DH20" i="1"/>
  <c r="DG20" i="1"/>
  <c r="BB20" i="1"/>
  <c r="BA20" i="1"/>
  <c r="AF20" i="1"/>
  <c r="W20" i="1"/>
  <c r="V20" i="1"/>
  <c r="DH19" i="1"/>
  <c r="DG19" i="1"/>
  <c r="BB19" i="1"/>
  <c r="BA19" i="1"/>
  <c r="AF19" i="1"/>
  <c r="W19" i="1"/>
  <c r="V19" i="1"/>
  <c r="DH18" i="1"/>
  <c r="DG18" i="1"/>
  <c r="BB18" i="1"/>
  <c r="BA18" i="1"/>
  <c r="AF18" i="1"/>
  <c r="W18" i="1"/>
  <c r="V18" i="1"/>
  <c r="DH17" i="1"/>
  <c r="DG17" i="1"/>
  <c r="BB17" i="1"/>
  <c r="BA17" i="1"/>
  <c r="AF17" i="1"/>
  <c r="W17" i="1"/>
  <c r="V17" i="1"/>
  <c r="DH16" i="1"/>
  <c r="DG16" i="1"/>
  <c r="BB16" i="1"/>
  <c r="BA16" i="1"/>
  <c r="AF16" i="1"/>
  <c r="W16" i="1"/>
  <c r="V16" i="1"/>
  <c r="DH15" i="1"/>
  <c r="DG15" i="1"/>
  <c r="BB15" i="1"/>
  <c r="BA15" i="1"/>
  <c r="AF15" i="1"/>
  <c r="W15" i="1"/>
  <c r="V15" i="1"/>
  <c r="DH14" i="1"/>
  <c r="DG14" i="1"/>
  <c r="BB14" i="1"/>
  <c r="BA14" i="1"/>
  <c r="AF14" i="1"/>
  <c r="W14" i="1"/>
  <c r="V14" i="1"/>
  <c r="DH13" i="1"/>
  <c r="DG13" i="1"/>
  <c r="BB13" i="1"/>
  <c r="BA13" i="1"/>
  <c r="AF13" i="1"/>
  <c r="W13" i="1"/>
  <c r="V13" i="1"/>
  <c r="DH12" i="1"/>
  <c r="DG12" i="1"/>
  <c r="BB12" i="1"/>
  <c r="BA12" i="1"/>
  <c r="AF12" i="1"/>
  <c r="W12" i="1"/>
  <c r="V12" i="1"/>
  <c r="J80" i="2"/>
  <c r="J180" i="2"/>
  <c r="J55" i="2"/>
  <c r="J155" i="2"/>
  <c r="J255" i="2"/>
  <c r="J130" i="2"/>
  <c r="J230" i="2"/>
  <c r="J105" i="2"/>
  <c r="C3" i="1"/>
  <c r="C4" i="1"/>
  <c r="C2" i="1"/>
  <c r="J205" i="2" l="1"/>
  <c r="J30" i="2"/>
  <c r="BE68" i="1"/>
  <c r="BG68" i="1" s="1"/>
  <c r="BF68" i="1" s="1"/>
  <c r="BF12" i="1"/>
  <c r="D7" i="2"/>
  <c r="AG3" i="1" l="1"/>
</calcChain>
</file>

<file path=xl/comments1.xml><?xml version="1.0" encoding="utf-8"?>
<comments xmlns="http://schemas.openxmlformats.org/spreadsheetml/2006/main">
  <authors>
    <author>atpotts</author>
    <author>Carlos Carrete</author>
    <author>HUD User</author>
    <author>h18742</author>
    <author>Lisa Coffman</author>
  </authors>
  <commentList>
    <comment ref="AA3" authorId="0">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 ref="B5" authorId="1">
      <text>
        <r>
          <rPr>
            <b/>
            <sz val="10"/>
            <color indexed="81"/>
            <rFont val="Tahoma"/>
            <family val="2"/>
          </rPr>
          <t xml:space="preserve">Collaborative Applicant. </t>
        </r>
        <r>
          <rPr>
            <sz val="10"/>
            <color indexed="81"/>
            <rFont val="Tahoma"/>
            <family val="2"/>
          </rPr>
          <t xml:space="preserve"> The entity designated by the CoC to submit the registration and application in the CoC Program Competition on behalf of the CoC.</t>
        </r>
      </text>
    </comment>
    <comment ref="G11" authorId="1">
      <text>
        <r>
          <rPr>
            <b/>
            <sz val="10"/>
            <color indexed="81"/>
            <rFont val="Tahoma"/>
            <family val="2"/>
          </rPr>
          <t xml:space="preserve">Grant Agreement Effective Date.
</t>
        </r>
        <r>
          <rPr>
            <sz val="10"/>
            <color indexed="81"/>
            <rFont val="Tahoma"/>
            <family val="2"/>
          </rPr>
          <t xml:space="preserve">Date the grant agreement is executed by HUD. Costs cannot be incurred prior to this date without prior written approval from HUD.
</t>
        </r>
      </text>
    </comment>
    <comment ref="H11" authorId="1">
      <text>
        <r>
          <rPr>
            <b/>
            <sz val="10"/>
            <color indexed="81"/>
            <rFont val="Tahoma"/>
            <family val="2"/>
          </rPr>
          <t xml:space="preserve">Operating Start Date. </t>
        </r>
        <r>
          <rPr>
            <sz val="10"/>
            <color indexed="81"/>
            <rFont val="Tahoma"/>
            <family val="2"/>
          </rPr>
          <t xml:space="preserve">
For existing renewals, the operating start date is the day after the end of the previous grant term.</t>
        </r>
      </text>
    </comment>
    <comment ref="AI11" authorId="1">
      <text>
        <r>
          <rPr>
            <b/>
            <u/>
            <sz val="10"/>
            <color indexed="81"/>
            <rFont val="Tahoma"/>
            <family val="2"/>
          </rPr>
          <t>Select Yes</t>
        </r>
        <r>
          <rPr>
            <b/>
            <sz val="10"/>
            <color indexed="81"/>
            <rFont val="Tahoma"/>
            <family val="2"/>
          </rPr>
          <t xml:space="preserve">, </t>
        </r>
        <r>
          <rPr>
            <sz val="10"/>
            <color indexed="81"/>
            <rFont val="Tahoma"/>
            <family val="2"/>
          </rPr>
          <t xml:space="preserve">if this renewal project is changing project type from leasing to rental assistance.  Rental assistance projects are those where the lease is in the program participant's name.  
</t>
        </r>
        <r>
          <rPr>
            <b/>
            <u/>
            <sz val="10"/>
            <color indexed="81"/>
            <rFont val="Tahoma"/>
            <family val="2"/>
          </rPr>
          <t>Select No</t>
        </r>
        <r>
          <rPr>
            <b/>
            <sz val="10"/>
            <color indexed="81"/>
            <rFont val="Tahoma"/>
            <family val="2"/>
          </rPr>
          <t>,</t>
        </r>
        <r>
          <rPr>
            <sz val="10"/>
            <color indexed="81"/>
            <rFont val="Tahoma"/>
            <family val="2"/>
          </rPr>
          <t xml:space="preserve"> if there is no change.  
</t>
        </r>
        <r>
          <rPr>
            <b/>
            <u/>
            <sz val="10"/>
            <color indexed="81"/>
            <rFont val="Tahoma"/>
            <family val="2"/>
          </rPr>
          <t>Select N/A</t>
        </r>
        <r>
          <rPr>
            <b/>
            <sz val="10"/>
            <color indexed="81"/>
            <rFont val="Tahoma"/>
            <family val="2"/>
          </rPr>
          <t>,</t>
        </r>
        <r>
          <rPr>
            <sz val="10"/>
            <color indexed="81"/>
            <rFont val="Tahoma"/>
            <family val="2"/>
          </rPr>
          <t xml:space="preserve"> if not applicable.</t>
        </r>
        <r>
          <rPr>
            <sz val="8"/>
            <color indexed="81"/>
            <rFont val="Tahoma"/>
            <family val="2"/>
          </rPr>
          <t xml:space="preserve">
</t>
        </r>
      </text>
    </comment>
    <comment ref="BC11" authorId="2">
      <text>
        <r>
          <rPr>
            <sz val="10"/>
            <color indexed="81"/>
            <rFont val="Tahoma"/>
            <family val="2"/>
          </rPr>
          <t>If ‘YES’, applicant is stating that they wish to carve out funds from eligible budget line item(s) to increase the Admin. currently calculated in Column BE (Calculated Administration Costs Allowed)</t>
        </r>
      </text>
    </comment>
    <comment ref="BD11" authorId="1">
      <text>
        <r>
          <rPr>
            <sz val="10"/>
            <color indexed="81"/>
            <rFont val="Tahoma"/>
            <family val="2"/>
          </rPr>
          <t>Applicant must enter in the requested Admin. that includes the amount carved out from the eligible budget line item(s) plus the amount calculated in column BE, Calculated Administration Costs Allowed. This amount CANNOT exceed 10 percent of Admin.</t>
        </r>
      </text>
    </comment>
    <comment ref="BG11" authorId="0">
      <text>
        <r>
          <rPr>
            <b/>
            <sz val="10"/>
            <color indexed="81"/>
            <rFont val="Tahoma"/>
            <family val="2"/>
          </rPr>
          <t xml:space="preserve">Annual Renewal Amount (ARA). </t>
        </r>
        <r>
          <rPr>
            <sz val="10"/>
            <color indexed="81"/>
            <rFont val="Tahoma"/>
            <family val="2"/>
          </rPr>
          <t>The ARA amount is the sum of the amount awarded for eligible activities (including Admin.)</t>
        </r>
      </text>
    </comment>
    <comment ref="BH11" authorId="3">
      <text>
        <r>
          <rPr>
            <sz val="10"/>
            <color indexed="81"/>
            <rFont val="Tahoma"/>
            <family val="2"/>
          </rPr>
          <t>Please select yes if you are leasing a building to deliver supportive services.  All other respondents select "N/A"</t>
        </r>
      </text>
    </comment>
    <comment ref="BK11" authorId="4">
      <text>
        <r>
          <rPr>
            <sz val="10"/>
            <color indexed="81"/>
            <rFont val="Tahoma"/>
            <family val="2"/>
          </rPr>
          <t>Consolidation must occur prior to the opening of the  FY2013 CoC Program Competition.</t>
        </r>
      </text>
    </comment>
  </commentList>
</comments>
</file>

<file path=xl/sharedStrings.xml><?xml version="1.0" encoding="utf-8"?>
<sst xmlns="http://schemas.openxmlformats.org/spreadsheetml/2006/main" count="1998" uniqueCount="431">
  <si>
    <t>Sub-Section 1</t>
  </si>
  <si>
    <t>Field Office:</t>
  </si>
  <si>
    <r>
      <t xml:space="preserve">Section 5 - </t>
    </r>
    <r>
      <rPr>
        <b/>
        <sz val="12"/>
        <color rgb="FFFF0000"/>
        <rFont val="Arial"/>
        <family val="2"/>
      </rPr>
      <t>SUMMARY OF COC ELIGIBLE FUNDS</t>
    </r>
  </si>
  <si>
    <t>CoC Number:</t>
  </si>
  <si>
    <t>CoC's Annual Renewal Demand:</t>
  </si>
  <si>
    <t>CoC Name:</t>
  </si>
  <si>
    <r>
      <rPr>
        <b/>
        <i/>
        <sz val="11"/>
        <color rgb="FFFF0000"/>
        <rFont val="Arial"/>
        <family val="2"/>
      </rPr>
      <t>(HUD USE ONLY)</t>
    </r>
    <r>
      <rPr>
        <b/>
        <sz val="11"/>
        <rFont val="Arial"/>
        <family val="2"/>
      </rPr>
      <t>:</t>
    </r>
  </si>
  <si>
    <t>Sub-Section 2</t>
  </si>
  <si>
    <t>Collaborative Applicant (CA) Name:</t>
  </si>
  <si>
    <r>
      <t xml:space="preserve">Is the CA the same as in FY2012?                                                                                                                                                                                                                                                                                                                                                                                                          </t>
    </r>
    <r>
      <rPr>
        <sz val="10"/>
        <color rgb="FFFF0000"/>
        <rFont val="Arial"/>
        <family val="2"/>
      </rPr>
      <t>(select from dropdown)</t>
    </r>
  </si>
  <si>
    <t>SECTION 1 - APPLICANT AND PROJECT INFORMATION</t>
  </si>
  <si>
    <t>SECTION 2 - CURRENT BUDGET LINE ITEMS (BLIs) AND UNITS</t>
  </si>
  <si>
    <t>SECTION 3 - REQUESTED BUDGET LINE ITEMS (BLIs) AND UNITS FOR FY2013 COMPETITION</t>
  </si>
  <si>
    <r>
      <t xml:space="preserve">SECTION 4 - PROJECTS PERFORMANCE AND CAPACITY </t>
    </r>
    <r>
      <rPr>
        <b/>
        <i/>
        <sz val="12"/>
        <color rgb="FFFF0000"/>
        <rFont val="Arial"/>
        <family val="2"/>
      </rPr>
      <t>(HUD USE ONLY)</t>
    </r>
  </si>
  <si>
    <t>Sub-Section 2.1 - Current BLI Amounts</t>
  </si>
  <si>
    <t xml:space="preserve">Sub-Section 2.2 - Former S+C and Rental Assistance  Unit Configuration </t>
  </si>
  <si>
    <t>Sub-Section 2.3 - Current Grant Characteristics</t>
  </si>
  <si>
    <t>Sub-Section 3.1 - Requested BLI Amounts and Units Configuration</t>
  </si>
  <si>
    <t>Sub-Section 3.2 - Requested Grant Characteristics</t>
  </si>
  <si>
    <t>Sub-Section 4.1 - FO</t>
  </si>
  <si>
    <t>Sub-Section 4.2 - HQ</t>
  </si>
  <si>
    <t>No</t>
  </si>
  <si>
    <t>Applicant Name</t>
  </si>
  <si>
    <t>EIN</t>
  </si>
  <si>
    <t>Project Name</t>
  </si>
  <si>
    <t>Grant Number</t>
  </si>
  <si>
    <r>
      <rPr>
        <b/>
        <sz val="10"/>
        <rFont val="Arial"/>
        <family val="2"/>
      </rPr>
      <t xml:space="preserve">Grant Term  </t>
    </r>
    <r>
      <rPr>
        <sz val="10"/>
        <rFont val="Arial"/>
        <family val="2"/>
      </rPr>
      <t xml:space="preserve">                                                                                                                                                                                                                                                                                                                                                                                                                                                                                                                                                </t>
    </r>
    <r>
      <rPr>
        <sz val="10"/>
        <color rgb="FFFF0000"/>
        <rFont val="Arial"/>
        <family val="2"/>
      </rPr>
      <t>(Years)</t>
    </r>
  </si>
  <si>
    <r>
      <rPr>
        <b/>
        <sz val="10"/>
        <rFont val="Arial"/>
        <family val="2"/>
      </rPr>
      <t xml:space="preserve">Effective Date  </t>
    </r>
    <r>
      <rPr>
        <sz val="10"/>
        <rFont val="Arial"/>
        <family val="2"/>
      </rPr>
      <t xml:space="preserve">                                                                                                                                                                                                                                                                                                                                                                                                                                                                                                                                             </t>
    </r>
    <r>
      <rPr>
        <sz val="10"/>
        <color rgb="FFFF0000"/>
        <rFont val="Arial"/>
        <family val="2"/>
      </rPr>
      <t>(mm/dd/yyyy)</t>
    </r>
  </si>
  <si>
    <r>
      <rPr>
        <b/>
        <sz val="10"/>
        <rFont val="Arial"/>
        <family val="2"/>
      </rPr>
      <t xml:space="preserve">Operating Start Date </t>
    </r>
    <r>
      <rPr>
        <sz val="10"/>
        <rFont val="Arial"/>
        <family val="2"/>
      </rPr>
      <t xml:space="preserve">                                                                                                                                                                                                                                                                                                                                                                                                                                                                                                                              </t>
    </r>
    <r>
      <rPr>
        <sz val="10"/>
        <color rgb="FFFF0000"/>
        <rFont val="Arial"/>
        <family val="2"/>
      </rPr>
      <t>(mm/dd/yyyy)</t>
    </r>
  </si>
  <si>
    <r>
      <rPr>
        <b/>
        <sz val="10"/>
        <rFont val="Arial"/>
        <family val="2"/>
      </rPr>
      <t>Expiration Date</t>
    </r>
    <r>
      <rPr>
        <sz val="10"/>
        <rFont val="Arial"/>
        <family val="2"/>
      </rPr>
      <t xml:space="preserve">                                                                                                                                                                                                                                                                                                                                                                                                                                                                                                                                                        </t>
    </r>
    <r>
      <rPr>
        <sz val="10"/>
        <color rgb="FFFF0000"/>
        <rFont val="Arial"/>
        <family val="2"/>
      </rPr>
      <t>(mm/dd/yyyy)</t>
    </r>
  </si>
  <si>
    <r>
      <t xml:space="preserve">First-Time Former Project under the SHP </t>
    </r>
    <r>
      <rPr>
        <b/>
        <i/>
        <u/>
        <sz val="10"/>
        <rFont val="Arial"/>
        <family val="2"/>
      </rPr>
      <t>or</t>
    </r>
    <r>
      <rPr>
        <b/>
        <i/>
        <sz val="10"/>
        <rFont val="Arial"/>
        <family val="2"/>
      </rPr>
      <t xml:space="preserve"> </t>
    </r>
    <r>
      <rPr>
        <b/>
        <sz val="10"/>
        <rFont val="Arial"/>
        <family val="2"/>
      </rPr>
      <t>S+C Program</t>
    </r>
  </si>
  <si>
    <t xml:space="preserve">Comments </t>
  </si>
  <si>
    <t>Acquisition</t>
  </si>
  <si>
    <t>Rehabilitation</t>
  </si>
  <si>
    <t>New Construction</t>
  </si>
  <si>
    <t>Leasing</t>
  </si>
  <si>
    <t>Rental Assistance</t>
  </si>
  <si>
    <t>Supportive Services</t>
  </si>
  <si>
    <t>Operating Costs</t>
  </si>
  <si>
    <t>HMIS</t>
  </si>
  <si>
    <t xml:space="preserve">Planning </t>
  </si>
  <si>
    <t>Administration Costs                                                                                                                                                                                                                                                                                                                                                                               (up to 10%)</t>
  </si>
  <si>
    <t>Monthly Renewal Amount</t>
  </si>
  <si>
    <t>Total Budget Awarded</t>
  </si>
  <si>
    <t>SRO Units</t>
  </si>
  <si>
    <t>0 BR Units</t>
  </si>
  <si>
    <t>1 BR Units</t>
  </si>
  <si>
    <t>2 BR Units</t>
  </si>
  <si>
    <t>3 BR Units</t>
  </si>
  <si>
    <t>4 BR Units</t>
  </si>
  <si>
    <t>5 BR Units</t>
  </si>
  <si>
    <t>6+ BR Units</t>
  </si>
  <si>
    <t>Total Units</t>
  </si>
  <si>
    <r>
      <t xml:space="preserve">Total Budget Awarded                                                                                                                                                                                                                                                                                                                                                                                 </t>
    </r>
    <r>
      <rPr>
        <sz val="10"/>
        <color rgb="FFFF0000"/>
        <rFont val="Arial"/>
        <family val="2"/>
      </rPr>
      <t xml:space="preserve">(S+C only) </t>
    </r>
  </si>
  <si>
    <r>
      <rPr>
        <b/>
        <sz val="10"/>
        <rFont val="Arial"/>
        <family val="2"/>
      </rPr>
      <t>Project Component</t>
    </r>
    <r>
      <rPr>
        <sz val="10"/>
        <rFont val="Arial"/>
        <family val="2"/>
      </rPr>
      <t xml:space="preserve">                                                                                                                                                                                                                                                                                                                                                                                                                                                                                                                           </t>
    </r>
    <r>
      <rPr>
        <sz val="10"/>
        <color rgb="FFFF0000"/>
        <rFont val="Arial"/>
        <family val="2"/>
      </rPr>
      <t>(select from dropdown)</t>
    </r>
  </si>
  <si>
    <r>
      <rPr>
        <b/>
        <sz val="10"/>
        <rFont val="Arial"/>
        <family val="2"/>
      </rPr>
      <t xml:space="preserve">Renewing from Leasing to Rental 
Assistance?                                             </t>
    </r>
    <r>
      <rPr>
        <b/>
        <sz val="10"/>
        <color rgb="FFFF0000"/>
        <rFont val="Arial"/>
        <family val="2"/>
      </rPr>
      <t>(applicable for 1st time former SHP renewals ONLY)</t>
    </r>
    <r>
      <rPr>
        <b/>
        <sz val="10"/>
        <rFont val="Arial"/>
        <family val="2"/>
      </rPr>
      <t xml:space="preserve"> </t>
    </r>
    <r>
      <rPr>
        <sz val="10"/>
        <rFont val="Arial"/>
        <family val="2"/>
      </rPr>
      <t xml:space="preserve">                                                                                                                                                                                                                                                                                                                                                                                                                                                                                                                               </t>
    </r>
    <r>
      <rPr>
        <sz val="10"/>
        <color rgb="FFFF0000"/>
        <rFont val="Arial"/>
        <family val="2"/>
      </rPr>
      <t>(select from dropdown)</t>
    </r>
  </si>
  <si>
    <r>
      <rPr>
        <b/>
        <sz val="10"/>
        <rFont val="Arial"/>
        <family val="2"/>
      </rPr>
      <t xml:space="preserve">Is this a 2007 Grant?  </t>
    </r>
    <r>
      <rPr>
        <sz val="10"/>
        <rFont val="Arial"/>
        <family val="2"/>
      </rPr>
      <t xml:space="preserve">                                                                                                                                                                                                                                                                                                                                                                                                                                                                                                                                        </t>
    </r>
    <r>
      <rPr>
        <sz val="10"/>
        <color rgb="FFFF0000"/>
        <rFont val="Arial"/>
        <family val="2"/>
      </rPr>
      <t>(select from dropdown)</t>
    </r>
  </si>
  <si>
    <r>
      <rPr>
        <b/>
        <sz val="10"/>
        <rFont val="Arial"/>
        <family val="2"/>
      </rPr>
      <t xml:space="preserve">Was this project extended?   </t>
    </r>
    <r>
      <rPr>
        <sz val="10"/>
        <rFont val="Arial"/>
        <family val="2"/>
      </rPr>
      <t xml:space="preserve">                                                                                                                                                                                                                                                                                                                                                                                                                                                                                                                    </t>
    </r>
    <r>
      <rPr>
        <sz val="10"/>
        <color rgb="FFFF0000"/>
        <rFont val="Arial"/>
        <family val="2"/>
      </rPr>
      <t>(select from dropdown)</t>
    </r>
  </si>
  <si>
    <t>Comments</t>
  </si>
  <si>
    <t>Operating costs</t>
  </si>
  <si>
    <t>Planning</t>
  </si>
  <si>
    <r>
      <t xml:space="preserve">Subtotal
</t>
    </r>
    <r>
      <rPr>
        <sz val="10"/>
        <color rgb="FFFF0000"/>
        <rFont val="Arial"/>
        <family val="2"/>
      </rPr>
      <t>(does not include Admin)</t>
    </r>
  </si>
  <si>
    <t>Are you increasing Admin.to the Max. Amount?</t>
  </si>
  <si>
    <t>Administration Costs Requested</t>
  </si>
  <si>
    <r>
      <t>Calculated Administration Costs Allowed</t>
    </r>
    <r>
      <rPr>
        <b/>
        <sz val="10"/>
        <rFont val="Arial"/>
        <family val="2"/>
      </rPr>
      <t xml:space="preserve">                                                                                                                                                                                                                                                                                                                                                               </t>
    </r>
  </si>
  <si>
    <t xml:space="preserve">Total ARA                                                                                                                                                                                                                                                                                                                                                                                                 </t>
  </si>
  <si>
    <t>Lease Structure</t>
  </si>
  <si>
    <r>
      <rPr>
        <b/>
        <sz val="10"/>
        <rFont val="Arial"/>
        <family val="2"/>
      </rPr>
      <t xml:space="preserve">Housing Assistance Type </t>
    </r>
    <r>
      <rPr>
        <sz val="10"/>
        <rFont val="Arial"/>
        <family val="2"/>
      </rPr>
      <t xml:space="preserve">                                                                                                                                                                                                                                                                                                                                                                                                                                                                                                                               </t>
    </r>
    <r>
      <rPr>
        <sz val="10"/>
        <color rgb="FFFF0000"/>
        <rFont val="Arial"/>
        <family val="2"/>
      </rPr>
      <t>(select from dropdown)</t>
    </r>
  </si>
  <si>
    <r>
      <rPr>
        <b/>
        <sz val="10"/>
        <rFont val="Arial"/>
        <family val="2"/>
      </rPr>
      <t xml:space="preserve">Was a lease provided to the FO for units, structures?
</t>
    </r>
    <r>
      <rPr>
        <b/>
        <sz val="10"/>
        <color rgb="FFFF0000"/>
        <rFont val="Arial"/>
        <family val="2"/>
      </rPr>
      <t>(1st time former SHP and S+C  renewals ONLY)</t>
    </r>
    <r>
      <rPr>
        <sz val="10"/>
        <rFont val="Arial"/>
        <family val="2"/>
      </rPr>
      <t xml:space="preserve">                                                                                                                                                                                                                                                                                                                                                                                                                                                                                                      </t>
    </r>
    <r>
      <rPr>
        <sz val="10"/>
        <color rgb="FFFF000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</si>
  <si>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rgb="FFFF0000"/>
        <rFont val="Arial"/>
        <family val="2"/>
      </rPr>
      <t xml:space="preserve">(select from dropdown)                                                                                                                                                                                                                                                                                                                                                                                                                                                                                                                                            (if yes, explain why in Comments)  </t>
    </r>
    <r>
      <rPr>
        <sz val="10"/>
        <rFont val="Arial"/>
        <family val="2"/>
      </rPr>
      <t xml:space="preserve"> </t>
    </r>
  </si>
  <si>
    <r>
      <rPr>
        <b/>
        <sz val="10"/>
        <rFont val="Arial"/>
        <family val="2"/>
      </rPr>
      <t>Recommend Rejection?</t>
    </r>
    <r>
      <rPr>
        <sz val="10"/>
        <rFont val="Arial"/>
        <family val="2"/>
      </rPr>
      <t xml:space="preserve">
</t>
    </r>
    <r>
      <rPr>
        <sz val="10"/>
        <color rgb="FFFF0000"/>
        <rFont val="Arial"/>
        <family val="2"/>
      </rPr>
      <t>(select from dropdown)                                                                                                                                                                                                                                                                                                                                                                                                                                                                                                                                                                                                                                                                          (if yes, specify in Comments)</t>
    </r>
  </si>
  <si>
    <t xml:space="preserve">Comments                                                                                                                                                                                                                                                                                                                                                                                                                                                                                                                                                              
</t>
  </si>
  <si>
    <t>Renewal Demand Merged Amount</t>
  </si>
  <si>
    <r>
      <rPr>
        <b/>
        <sz val="10"/>
        <rFont val="Arial"/>
        <family val="2"/>
      </rPr>
      <t>Is total ARD different from requested?</t>
    </r>
    <r>
      <rPr>
        <b/>
        <sz val="10"/>
        <color rgb="FFFF0000"/>
        <rFont val="Arial"/>
        <family val="2"/>
      </rPr>
      <t xml:space="preserve">   </t>
    </r>
    <r>
      <rPr>
        <sz val="10"/>
        <color rgb="FFFF0000"/>
        <rFont val="Arial"/>
        <family val="2"/>
      </rPr>
      <t xml:space="preserve">                                                                                                                                                                                                                                                                                                                                               (select from dropdown)                                                                                                                                                                                                                                                                                                                                                                                                                                                                                                                                            (if yes, explain why in Comments)</t>
    </r>
  </si>
  <si>
    <t>Field Office</t>
  </si>
  <si>
    <t>CoC Number</t>
  </si>
  <si>
    <t>CoC Name</t>
  </si>
  <si>
    <t>S+C Admin Formula</t>
  </si>
  <si>
    <t>SHP Admin Formula</t>
  </si>
  <si>
    <t>CoC Admin Formula</t>
  </si>
  <si>
    <t>CoC</t>
  </si>
  <si>
    <t>TH</t>
  </si>
  <si>
    <t>PH</t>
  </si>
  <si>
    <t>SSO</t>
  </si>
  <si>
    <t>Domestic Violence Transitional Housing</t>
  </si>
  <si>
    <t>New York</t>
  </si>
  <si>
    <t>The Municipal Housing Authority for the City of Yonkers</t>
  </si>
  <si>
    <t>13-6007014</t>
  </si>
  <si>
    <t>Westhab RA SRO</t>
  </si>
  <si>
    <t>NY0745L2T041203</t>
  </si>
  <si>
    <t>NY-604</t>
  </si>
  <si>
    <t>Yonkers/Mount Vernon/New Rochelle/Westchester County CoC</t>
  </si>
  <si>
    <t>Grace Church Community Center, Inc.</t>
  </si>
  <si>
    <t>13-3121606</t>
  </si>
  <si>
    <t>Another Way Home</t>
  </si>
  <si>
    <t>NY0859L2T041201</t>
  </si>
  <si>
    <t>Greyston Health Services, Inc.</t>
  </si>
  <si>
    <t>13-3668065</t>
  </si>
  <si>
    <t>Issan House</t>
  </si>
  <si>
    <t>NY0481L2T041205</t>
  </si>
  <si>
    <t>HOPE Community Services, Inc.</t>
  </si>
  <si>
    <t>13-3477015</t>
  </si>
  <si>
    <t>CNR Rehousing Initiative</t>
  </si>
  <si>
    <t>NY0861L2T041201</t>
  </si>
  <si>
    <t>Homestead</t>
  </si>
  <si>
    <t>NY0478L2T041205</t>
  </si>
  <si>
    <t>Homestead 02</t>
  </si>
  <si>
    <t>NY0747L2T041203</t>
  </si>
  <si>
    <t>Job Plus</t>
  </si>
  <si>
    <t>NY0482L2T041205</t>
  </si>
  <si>
    <t>HOST II Drop-In Center</t>
  </si>
  <si>
    <t>NY0479L2T041205</t>
  </si>
  <si>
    <t>Medical And Substance Abuse Outreach</t>
  </si>
  <si>
    <t>NY0484L2T041205</t>
  </si>
  <si>
    <t>Road To Housing</t>
  </si>
  <si>
    <t>NY0865L2T041201</t>
  </si>
  <si>
    <t>Yonkers OWN 01</t>
  </si>
  <si>
    <t>NY0503L2T041205</t>
  </si>
  <si>
    <t>Yonkers OWN 02-03</t>
  </si>
  <si>
    <t>NY0505L2T041205</t>
  </si>
  <si>
    <t>Yonkers OWN 04</t>
  </si>
  <si>
    <t>NY0504L2T041205</t>
  </si>
  <si>
    <t>Yonkers RA SRO</t>
  </si>
  <si>
    <t>NY0746L2T041203</t>
  </si>
  <si>
    <t>Sharing Community RA</t>
  </si>
  <si>
    <t>NY0496L2T041205</t>
  </si>
  <si>
    <t>HIV RA</t>
  </si>
  <si>
    <t>NY0886L2T041201</t>
  </si>
  <si>
    <t>City of Mount Vernon</t>
  </si>
  <si>
    <t>13-2574843</t>
  </si>
  <si>
    <t>Chronic Homeless Outreach</t>
  </si>
  <si>
    <t>NY0625L2T041204</t>
  </si>
  <si>
    <t>Mt Vernon OWN</t>
  </si>
  <si>
    <t>NY0501L2T041205</t>
  </si>
  <si>
    <t>Homeless Employment Initiative</t>
  </si>
  <si>
    <t>NY0474L2T041205</t>
  </si>
  <si>
    <t>Rehousing Assistance</t>
  </si>
  <si>
    <t>NY0485L2T041205</t>
  </si>
  <si>
    <t>CMV Rent Subsidy</t>
  </si>
  <si>
    <t>NY0863L2T041201</t>
  </si>
  <si>
    <t>Shallow Rent</t>
  </si>
  <si>
    <t>NY0475L2T041205</t>
  </si>
  <si>
    <t>Chemical Dependency Outreach</t>
  </si>
  <si>
    <t>NY0486L2T041205</t>
  </si>
  <si>
    <t>Harm Reduction And Outreach</t>
  </si>
  <si>
    <t>NY0477L2T041205</t>
  </si>
  <si>
    <t>CMV RA 02</t>
  </si>
  <si>
    <t>NY0621L2T041204</t>
  </si>
  <si>
    <t>CMV RA 03</t>
  </si>
  <si>
    <t>NY0622L2T041204</t>
  </si>
  <si>
    <t>CMV RA 04</t>
  </si>
  <si>
    <t>NY0751L2T041203</t>
  </si>
  <si>
    <t>CMV RA 07</t>
  </si>
  <si>
    <t>NY0627L2T041204</t>
  </si>
  <si>
    <t>CMV RA Vets</t>
  </si>
  <si>
    <t>NY0887L2T041201</t>
  </si>
  <si>
    <t>Westchester County Department of Social Services</t>
  </si>
  <si>
    <t>13-6007353</t>
  </si>
  <si>
    <t>NY0749L2T041203</t>
  </si>
  <si>
    <t>NY0864L2T041201</t>
  </si>
  <si>
    <t>DSS Supportive SRO</t>
  </si>
  <si>
    <t>NY0499L2T041205</t>
  </si>
  <si>
    <t>Life Bridges</t>
  </si>
  <si>
    <t>NY0473L2T041205</t>
  </si>
  <si>
    <t>DSS Samaritan Initiative</t>
  </si>
  <si>
    <t>NY0750L2T041203</t>
  </si>
  <si>
    <t>First Steps</t>
  </si>
  <si>
    <t>NY0862L2T041201</t>
  </si>
  <si>
    <t>NY0624L2T041204</t>
  </si>
  <si>
    <t>STAIR</t>
  </si>
  <si>
    <t>NY0502L2T041205</t>
  </si>
  <si>
    <t>Apartment Finding Initiative</t>
  </si>
  <si>
    <t>NY0500L2T041205</t>
  </si>
  <si>
    <t>Homestead 03</t>
  </si>
  <si>
    <t>NY0860L2T041201</t>
  </si>
  <si>
    <t>Family Supportive Services</t>
  </si>
  <si>
    <t>NY0480L2T041205</t>
  </si>
  <si>
    <t>Westchester County Department of Community Mental Health</t>
  </si>
  <si>
    <t>NY0488L2T041205</t>
  </si>
  <si>
    <t>DCMH Samaritan Initiative</t>
  </si>
  <si>
    <t>NY0815L2T041202</t>
  </si>
  <si>
    <t>DCMH Vet Home 03</t>
  </si>
  <si>
    <t>NY0888L2T041201</t>
  </si>
  <si>
    <t>DCMH Leasing Project</t>
  </si>
  <si>
    <t>NY0904L2T041200</t>
  </si>
  <si>
    <t>RA Round 01</t>
  </si>
  <si>
    <t>NY0498L2T041205</t>
  </si>
  <si>
    <t>RA Round 03</t>
  </si>
  <si>
    <t>NY0489L2T041205</t>
  </si>
  <si>
    <t>RA Round 04</t>
  </si>
  <si>
    <t>NY0490L2T041205</t>
  </si>
  <si>
    <t>RA Round 05</t>
  </si>
  <si>
    <t>NY0491L2T041205</t>
  </si>
  <si>
    <t>RA Round 06</t>
  </si>
  <si>
    <t>NY0492L2T041205</t>
  </si>
  <si>
    <t>RA Round 07</t>
  </si>
  <si>
    <t>NY0493L2T041205</t>
  </si>
  <si>
    <t>RA Round 08</t>
  </si>
  <si>
    <t>NY0494L2T041205</t>
  </si>
  <si>
    <t>RA Round 09</t>
  </si>
  <si>
    <t>NY0495L2T041205</t>
  </si>
  <si>
    <t>RA Round 10</t>
  </si>
  <si>
    <t>NY0626L2T041204</t>
  </si>
  <si>
    <t>NY0748L2T041203</t>
  </si>
  <si>
    <t>CMV RA 06</t>
  </si>
  <si>
    <t>NY0814L2T041202</t>
  </si>
  <si>
    <t>CMV RA 05</t>
  </si>
  <si>
    <t>NY0816L2T041202</t>
  </si>
  <si>
    <t>Westchester CoC Planning Project</t>
  </si>
  <si>
    <t>NY0903L2T041200</t>
  </si>
  <si>
    <t>Rental Assistance Budget Worksheet</t>
  </si>
  <si>
    <t xml:space="preserve">Please click on the link provided below to obtain 2013 FMR amounts.  </t>
  </si>
  <si>
    <t>2013 FMRs</t>
  </si>
  <si>
    <t>Project Name:</t>
  </si>
  <si>
    <t>Project Number:</t>
  </si>
  <si>
    <t>Rental Assitance:</t>
  </si>
  <si>
    <t>County/FMR Area:</t>
  </si>
  <si>
    <t>Size of Units</t>
  </si>
  <si>
    <t># of Units</t>
  </si>
  <si>
    <t>FMR</t>
  </si>
  <si>
    <t># of Months</t>
  </si>
  <si>
    <t>Total Budget</t>
  </si>
  <si>
    <t>SRO</t>
  </si>
  <si>
    <t>x</t>
  </si>
  <si>
    <t>=</t>
  </si>
  <si>
    <t>0 Bedroom</t>
  </si>
  <si>
    <t>1 Bedroom</t>
  </si>
  <si>
    <t>2 Bedrooms</t>
  </si>
  <si>
    <t>3 Bedrooms</t>
  </si>
  <si>
    <t>4 Bedrooms</t>
  </si>
  <si>
    <t>5 Bedrooms</t>
  </si>
  <si>
    <t>6+ Bedrooms</t>
  </si>
  <si>
    <t>Total</t>
  </si>
  <si>
    <t>FY2013 GRANT INVENTORY WORKBOOK DEFINITIONS</t>
  </si>
  <si>
    <t>DEFINITIONS</t>
  </si>
  <si>
    <t>The key terms contained in the instructions are important and relevant concepts necessary for the completion of the GIW.  CoC applicants are required to identify grants that are eligible for renewal funding in the FY2013 CoC Program Competition and record the Annual Renewal Demand through the use of the Grant Inventory Worksheet (GIW).  A more extensive list of definitions can be found in the CoC Program interim rule, 24 CFR §578.3, and will be provided in the FY2013 CoC Program Competition NOFA.</t>
  </si>
  <si>
    <r>
      <t>Annual Renewal Amount</t>
    </r>
    <r>
      <rPr>
        <sz val="11"/>
        <color theme="1"/>
        <rFont val="Calibri"/>
        <family val="2"/>
        <scheme val="minor"/>
      </rPr>
      <t>. (24 CFR 578.3).  The amount that a grant can be awarded on an annual basis when renewed.  It includes funds only for those eligible activities (operating, supportive services, leasing, rental assistance, HMIS and administration) that were funded in the original grant (or the original grant as amended), less the non-renewable activities (new construction, acquisition, rehabilitation and any administrative costs related to these activities).</t>
    </r>
  </si>
  <si>
    <r>
      <t>Collaborative Applicant</t>
    </r>
    <r>
      <rPr>
        <sz val="11"/>
        <color theme="1"/>
        <rFont val="Calibri"/>
        <family val="2"/>
        <scheme val="minor"/>
      </rPr>
      <t>. (24 CFR 578.3).  The entity designated by the CoC to submit the registration and application in the CoC Program Competition on behalf of the CoC.  The Collaborative Applicant is responsible for the coordination and oversight of the CoC planning efforts, and has the authority to certify and submit the CoC Application.  A state governmental entity is the only type of organization that may serve as the Collaborative Applicant for multiple CoCs, due to the level of involvement and potential for conflict of interest when serving multiple CoCs.  No other type of organization is permitted to be designated as the Collaborative Applicant for multiple CoCs.  This entity is also known as the CoC applicant, and was formerly referred to as the “lead agency”.</t>
    </r>
  </si>
  <si>
    <r>
      <t>Continuum of Care Merger</t>
    </r>
    <r>
      <rPr>
        <sz val="11"/>
        <color theme="1"/>
        <rFont val="Calibri"/>
        <family val="2"/>
        <scheme val="minor"/>
      </rPr>
      <t xml:space="preserve">.  The Continuum of Care Merger is a process to merge two or more CoCs that registered separately in the FY2012 CoC Program Competition.  At least one CoC may have FPRN based on the Annual Renewal Demand Amount (ARD) that exceeds the PPRN and at least one other CoC can have a FPRN based on PPRN.  Under this process, HUD calculates the newly merged CoC’s FPRN based on the higher FPRN for each CoC that participates in a Merger.  CoCs approved to merge under the CoC Merger process in FY2012 will be permitted to continue to use this process in FY2013.  HUD continues to encourage CoCs to merge regardless of FRRN status to promote efficient use of funds and planning.  </t>
    </r>
  </si>
  <si>
    <r>
      <t>Continuum of Care Pro Rata Need (PRN) Amounts</t>
    </r>
    <r>
      <rPr>
        <sz val="11"/>
        <color theme="1"/>
        <rFont val="Calibri"/>
        <family val="2"/>
        <scheme val="minor"/>
      </rPr>
      <t xml:space="preserve"> (24 CFR 578.17).  HUD allocates to each geographic area an initial or preliminary “Pro Rata Need” dollar amount relative to its homeless assistance need.  </t>
    </r>
  </si>
  <si>
    <r>
      <t xml:space="preserve">       </t>
    </r>
    <r>
      <rPr>
        <b/>
        <sz val="11"/>
        <color theme="1"/>
        <rFont val="Calibri"/>
        <family val="2"/>
        <scheme val="minor"/>
      </rPr>
      <t>Annual Renewal Demand (ARD)</t>
    </r>
    <r>
      <rPr>
        <sz val="11"/>
        <color theme="1"/>
        <rFont val="Calibri"/>
        <family val="2"/>
        <scheme val="minor"/>
      </rPr>
      <t>.  Used to calculate a collaborative applicant's annual demand amount based on all projects that will be submitted for renewal in the FY2013 CoC Program Competition.  The ARD is the sum of the amounts awarded to projects for eligible activities, (for first time renewals that were originally awarded for multiple years, divided the grant amount by the number of years in the original grant term to determine the annual renewal amount).  It incorporates funding for only eligible activities–operating, supportive services, leasing, rental assistance, Homeless Management Information Systems (HMIS), and project administrative costs–that were funded in the original grant (or the original grant as amended), less the non-renewable activities–new construction, acquisition, rehabilitation, and any administrative costs related to these activities.  Any funding for new construction, acquisition, or rehabilitation, and any administration costs related to those activities, is not renewable and; therefore, should not be calculated in the project annual renewal amount.  If the grant being renewed includes these non-renewable activities, administrative costs must be recalculated to reduce the amount for such related activities.  In FY2013, the administrative costs must not exceed 10 percent, of the total dollar amount of eligible activities–operating, supportive services, leasing, rental assistance, HMIS, and project administrative costs–as contained in the grant being renewed.</t>
    </r>
  </si>
  <si>
    <r>
      <t xml:space="preserve">    Continuum of Care Preliminary Pro Rata Need (PPRN).  </t>
    </r>
    <r>
      <rPr>
        <sz val="11"/>
        <color theme="1"/>
        <rFont val="Calibri"/>
        <family val="2"/>
        <scheme val="minor"/>
      </rPr>
      <t xml:space="preserve">The amount of funds a CoC could receive based upon the geographic areas HUD approves as included in the CoC.  To determine the homeless assistance need of a particular jurisdiction HUD will use the formula set forth in the CoC  Program interim rule, 24 CFR 578.17(a).  Each year, HUD publishes the PPRN for each jurisdiction.  A CoC’s PPRN is determined by adding the published PPRN of each jurisdiction within the HUD-approved CoC.  </t>
    </r>
  </si>
  <si>
    <r>
      <t xml:space="preserve">   Continuum of Care Final Pro Rata Need (FPRN).  </t>
    </r>
    <r>
      <rPr>
        <sz val="11"/>
        <color theme="1"/>
        <rFont val="Calibri"/>
        <family val="2"/>
        <scheme val="minor"/>
      </rPr>
      <t xml:space="preserve">The higher of PPRN or annual renewal demand for the CoC is the FPRN, which is the basis for the maximum award amount available for the CoC. </t>
    </r>
    <r>
      <rPr>
        <b/>
        <sz val="11"/>
        <color theme="1"/>
        <rFont val="Calibri"/>
        <family val="2"/>
        <scheme val="minor"/>
      </rPr>
      <t xml:space="preserve"> </t>
    </r>
  </si>
  <si>
    <r>
      <t>Grant Inventory Worksheets (GIW)</t>
    </r>
    <r>
      <rPr>
        <sz val="11"/>
        <color theme="1"/>
        <rFont val="Calibri"/>
        <family val="2"/>
        <scheme val="minor"/>
      </rPr>
      <t xml:space="preserve">.  An inventory of all projects within a CoC’s geographic area that are eligible for renewal in a particular year.  The GIW is reflected on a HUD-issued Excel spreadsheet and the CoC’s ARS must be entered in e-snaps during  with the CoC’s registration; the Final HUD-approved GIW will be required to be uploaded during the CoC Application phrase.  HUD uses the GIW to determine which projects are eligible to receive renewal funding and the level of funding for each project.  As part of the FY2013 CoC Program Competition, HUD will use the GIWs to determine the CoC’s annual renewal demand for FY2013.  Therefore, for all projects, the correct annual renewal amount must be recorded on the GIW, and for rental assistance projects the correct number of units and sizes of the units must be identified.  Additionally, the correct number of units and sizes of the units and/or structures funded through leasing dollars must be identified. Projects that are being reduced or eliminated under the reallocation process should also be indicated on the GIWs; however, </t>
    </r>
    <r>
      <rPr>
        <b/>
        <u/>
        <sz val="11"/>
        <color theme="1"/>
        <rFont val="Calibri"/>
        <family val="2"/>
        <scheme val="minor"/>
      </rPr>
      <t>CoCs should not reduce or remove a listed renewal project slated for reallocation from the GIW as this will negatively impact the ARD</t>
    </r>
    <r>
      <rPr>
        <sz val="11"/>
        <color theme="1"/>
        <rFont val="Calibri"/>
        <family val="2"/>
        <scheme val="minor"/>
      </rPr>
      <t xml:space="preserve">.  The actual reallocation process will be completed during the competition.  It is the responsibility of the applicants to ensure that the renewal budget and total number of units for all renewal projects match the requested amounts for all project applications submitted in the FY2012 CoC Program Competition.  HUD will apply all updates to the operating, leasing, and rental assistance line items after the competition closes, but before grants are conditionally awarded.  As necessary, HUD will reduce the requested budgets and units to match the budgets and total number units on the CoC’s HUD-approved GIW(s). </t>
    </r>
  </si>
  <si>
    <r>
      <t>Reallocation</t>
    </r>
    <r>
      <rPr>
        <i/>
        <sz val="11"/>
        <color theme="1"/>
        <rFont val="Calibri"/>
        <family val="2"/>
        <scheme val="minor"/>
      </rPr>
      <t>.</t>
    </r>
    <r>
      <rPr>
        <sz val="11"/>
        <color theme="1"/>
        <rFont val="Calibri"/>
        <family val="2"/>
        <scheme val="minor"/>
      </rPr>
      <t xml:space="preserve">  A CoC may reallocate funds in whole or part from existing renewal projects create new permanent supportive housing projects that serve the chronically homeless or, for CoCs that are able to demonstrate that they are addressing the chronic homeless population through other means, including other reallocated projects, to create new rapid re-housing projects for families</t>
    </r>
    <r>
      <rPr>
        <sz val="12"/>
        <color theme="1"/>
        <rFont val="Times New Roman"/>
        <family val="1"/>
      </rPr>
      <t xml:space="preserve">. </t>
    </r>
    <r>
      <rPr>
        <sz val="11"/>
        <color theme="1"/>
        <rFont val="Calibri"/>
        <family val="2"/>
        <scheme val="minor"/>
      </rPr>
      <t xml:space="preserve">.  All CoCs may use the reallocation process, regardless of their funding status.  CoCs that choose to reallocate one or more renewal projects to create new permanent supportive housing projects, rapid re-housing (CoC) projects or HMIS projects may retain the reallocated amount, provided that the new proposed project(s) meets eligibility and quality thresholds established by HUD in order to be conditionally selected for funding.  The selection criteria will be described in the FY2013 CoC Program Competition NOFA.  </t>
    </r>
  </si>
  <si>
    <t>FY2013 GRANT INVENTORY WORKBOOK (GIW) INSTRUCTIONS</t>
  </si>
  <si>
    <t xml:space="preserve">PURPOSE AND GENERAL INSTRUCTIONS </t>
  </si>
  <si>
    <r>
      <t xml:space="preserve">In consultation with each of the CoC’s project applicants and the local HUD CPD field office, the GIW within this Excel Workbook </t>
    </r>
    <r>
      <rPr>
        <b/>
        <u/>
        <sz val="11"/>
        <color rgb="FFFF0000"/>
        <rFont val="Calibri"/>
        <family val="2"/>
        <scheme val="minor"/>
      </rPr>
      <t>MUST</t>
    </r>
    <r>
      <rPr>
        <sz val="11"/>
        <color theme="1"/>
        <rFont val="Calibri"/>
        <family val="2"/>
        <scheme val="minor"/>
      </rPr>
      <t xml:space="preserve"> be used to capture the CoC’s entire inventory of grants requesting renewal funding under the FY 2013 Continuum of Care (CoC) Program Competition.  It is imperative that all eligible renewal grants are listed in the GIW</t>
    </r>
    <r>
      <rPr>
        <b/>
        <u/>
        <sz val="11"/>
        <color rgb="FFFF0000"/>
        <rFont val="Calibri"/>
        <family val="2"/>
        <scheme val="minor"/>
      </rPr>
      <t xml:space="preserve">.  Grants that are not listed on the GIW, will not be calculated in the CoC's final ARD amount for the FY 2013 CoC Program Competition. </t>
    </r>
    <r>
      <rPr>
        <sz val="11"/>
        <color theme="1"/>
        <rFont val="Calibri"/>
        <family val="2"/>
        <scheme val="minor"/>
      </rPr>
      <t>Failure by the CoC to not include a grant on its GIW, could result in the project not receiving renewal funding from HUD.</t>
    </r>
    <r>
      <rPr>
        <sz val="12"/>
        <color theme="1"/>
        <rFont val="Times New Roman"/>
        <family val="1"/>
      </rPr>
      <t xml:space="preserve">  </t>
    </r>
    <r>
      <rPr>
        <sz val="11"/>
        <color theme="1"/>
        <rFont val="Calibri"/>
        <family val="2"/>
        <scheme val="minor"/>
      </rPr>
      <t xml:space="preserve"> Further, eligible grants that are not included on the final HUD-approved GIW will </t>
    </r>
    <r>
      <rPr>
        <b/>
        <sz val="11"/>
        <color rgb="FFFF0000"/>
        <rFont val="Calibri"/>
        <family val="2"/>
        <scheme val="minor"/>
      </rPr>
      <t>NOT</t>
    </r>
    <r>
      <rPr>
        <sz val="11"/>
        <color rgb="FFFF0000"/>
        <rFont val="Calibri"/>
        <family val="2"/>
        <scheme val="minor"/>
      </rPr>
      <t xml:space="preserve"> </t>
    </r>
    <r>
      <rPr>
        <sz val="11"/>
        <color theme="1"/>
        <rFont val="Calibri"/>
        <family val="2"/>
        <scheme val="minor"/>
      </rPr>
      <t xml:space="preserve">be allowed to extend into the following Calendar Year (CY), and will not be eligible for renewal funding under the FY 2013 CoC Program Competition.  HUD will use the final ARD amount—as indicated on the final HUD-approved GIW—for each CoC to determine the total amount required to fund all renewals nationally.  Grants that fall under one of the following situations </t>
    </r>
    <r>
      <rPr>
        <b/>
        <u/>
        <sz val="11"/>
        <color rgb="FFFF0000"/>
        <rFont val="Calibri"/>
        <family val="2"/>
        <scheme val="minor"/>
      </rPr>
      <t>must</t>
    </r>
    <r>
      <rPr>
        <sz val="11"/>
        <color theme="1"/>
        <rFont val="Calibri"/>
        <family val="2"/>
        <scheme val="minor"/>
      </rPr>
      <t xml:space="preserve"> be included on the applicable worksheet in order to be included in a CoCs ARD and to be considered for funding in this competition:</t>
    </r>
  </si>
  <si>
    <r>
      <t>1.</t>
    </r>
    <r>
      <rPr>
        <sz val="7"/>
        <color theme="1"/>
        <rFont val="Times New Roman"/>
        <family val="1"/>
      </rPr>
      <t xml:space="preserve">  </t>
    </r>
    <r>
      <rPr>
        <sz val="11"/>
        <color theme="1"/>
        <rFont val="Calibri"/>
        <family val="2"/>
        <scheme val="minor"/>
      </rPr>
      <t>CoC Program grants expiring in CY 2014 (January 1 through December 31).  Every CoC Program grant listed on the GIW must have or will have an executed grant agreement by December 31, 2013.  CoC Program grants that do not have an executed grant agreement before December 31, 2013, will not be considered for funding under the FY 2013 CoC Program Competition.</t>
    </r>
  </si>
  <si>
    <t xml:space="preserve">2.  For the FY 2013 CoC Program Competition, all grants previously funded under the SHP and/or S+C program seeking first-time renewal funding must apply as a CoC Program grant under the applicable program component:  Transitional Housing (TH), permanent Housing (PH), Safe Haven (SH), Supportive Services Only (SSO), or (Homeless Management Information System (HMIS). </t>
  </si>
  <si>
    <t xml:space="preserve">3.  Planning grants awarded under the FY 2012 CoC Program Competition expiring in CY 2014. </t>
  </si>
  <si>
    <r>
      <t>4.</t>
    </r>
    <r>
      <rPr>
        <sz val="7"/>
        <color theme="1"/>
        <rFont val="Times New Roman"/>
        <family val="1"/>
      </rPr>
      <t xml:space="preserve">  </t>
    </r>
    <r>
      <rPr>
        <sz val="12"/>
        <color theme="1"/>
        <rFont val="Calibri"/>
        <family val="2"/>
        <scheme val="minor"/>
      </rPr>
      <t>SHP or S+C g</t>
    </r>
    <r>
      <rPr>
        <sz val="11"/>
        <color theme="1"/>
        <rFont val="Calibri"/>
        <family val="2"/>
        <scheme val="minor"/>
      </rPr>
      <t>rants originally awarded in the FY 2007 Competition, which have not yet received renewal funding.  Funds for these grants will not be available after September 30, 2014, and applicants are prohibited from using the funds beyond September 30, 2014.  These grants must renew in the FY 2013 CoC Program Competition. If not, these grants will not be able to receive renewal funds in any future CoC Program Competition.</t>
    </r>
  </si>
  <si>
    <t xml:space="preserve">Note: the worksheet is not intended to capture any other renewals expected to expire beyond CY 2014 OR new projects.   </t>
  </si>
  <si>
    <t xml:space="preserve">For your convenience, HUD has prepopulated the worksheets with information on the project applicant and the current budget line items and/or unit configuration for grants awarded in the FY 2012 CoC Program Competition with a 1-year grant term.  This might not be a complete list of grants eligible for renewal in the FY 2013 CoC Program Competition.  For that reason, CoCs, in consultation with their project applicants and the HUD CPD field office, must verify the accuracy of the prepopulated information, and must make corrections as appropriate.  </t>
  </si>
  <si>
    <t xml:space="preserve">COC MERGER INSTRUCTIONS </t>
  </si>
  <si>
    <t>Any CoC mergers that have been reported to HUD BEFORE the FY 2013 CoC Registration opens must submit one GIW workbook with all eligible renewals listed from all CoCs that were a part of the merger. CoCs that are contemplating a merger must submit a separate GIW workbook for each CoC.</t>
  </si>
  <si>
    <t>OTHER INSTRUCTIONS FOR RECORDING THE GRANTS RENEWING in the FY 2013 COC PROGRAM COMPETITION</t>
  </si>
  <si>
    <r>
      <t xml:space="preserve">1. </t>
    </r>
    <r>
      <rPr>
        <b/>
        <sz val="11"/>
        <color theme="1"/>
        <rFont val="Calibri"/>
        <family val="2"/>
        <scheme val="minor"/>
      </rPr>
      <t xml:space="preserve">Shifting/Adding Funds.  </t>
    </r>
    <r>
      <rPr>
        <sz val="11"/>
        <color theme="1"/>
        <rFont val="Calibri"/>
        <family val="2"/>
        <scheme val="minor"/>
      </rPr>
      <t xml:space="preserve">Applicants must have prior approval from the local CPD HUD field office before shifting or adding funds to another budget line item (BLI).  If the applicant has received prior approval, leave the current amount "as-is" in section 2 (CURRENT BUDGET LINE ITEMS (BLIs) AND UNITS) and in section 3 (REQUESTED BUDGET LINE ITEMS (BLIs) AND UNITS) indicate the new amount(s) in </t>
    </r>
    <r>
      <rPr>
        <sz val="11"/>
        <color rgb="FFFF0000"/>
        <rFont val="Calibri"/>
        <family val="2"/>
        <scheme val="minor"/>
      </rPr>
      <t xml:space="preserve">red </t>
    </r>
    <r>
      <rPr>
        <b/>
        <u/>
        <sz val="11"/>
        <color theme="1"/>
        <rFont val="Calibri"/>
        <family val="2"/>
        <scheme val="minor"/>
      </rPr>
      <t>AND</t>
    </r>
    <r>
      <rPr>
        <sz val="11"/>
        <color theme="1"/>
        <rFont val="Calibri"/>
        <family val="2"/>
        <scheme val="minor"/>
      </rPr>
      <t xml:space="preserve"> in the “Comments” column indicate the date that the HUD CPD field office approved the change(s). </t>
    </r>
  </si>
  <si>
    <r>
      <t xml:space="preserve">2. </t>
    </r>
    <r>
      <rPr>
        <b/>
        <sz val="11"/>
        <color theme="1"/>
        <rFont val="Calibri"/>
        <family val="2"/>
        <scheme val="minor"/>
      </rPr>
      <t xml:space="preserve">Recording Consolidations. </t>
    </r>
    <r>
      <rPr>
        <sz val="11"/>
        <color theme="1"/>
        <rFont val="Calibri"/>
        <family val="2"/>
        <scheme val="minor"/>
      </rPr>
      <t>Grants with an executed grant agreement OR grants for which the field office has received a written request to consolidate but have not yet executed a grant agreement but are sure that a grant agreement will be executed by the opening of the FY2013 CoC Program competition-must be reflected as a consolidated grant on the GIW. It is important that these consolidated grants be executed prior to the opening of the FY2013 Competition.</t>
    </r>
    <r>
      <rPr>
        <b/>
        <sz val="11"/>
        <color theme="1"/>
        <rFont val="Calibri"/>
        <family val="2"/>
        <scheme val="minor"/>
      </rPr>
      <t xml:space="preserve"> </t>
    </r>
    <r>
      <rPr>
        <sz val="11"/>
        <color theme="1"/>
        <rFont val="Calibri"/>
        <family val="2"/>
        <scheme val="minor"/>
      </rPr>
      <t>Applicants may consolidate grants on the GIW by completing the following steps:</t>
    </r>
  </si>
  <si>
    <r>
      <t>·</t>
    </r>
    <r>
      <rPr>
        <sz val="7"/>
        <color theme="1"/>
        <rFont val="Times New Roman"/>
        <family val="1"/>
      </rPr>
      <t xml:space="preserve">         </t>
    </r>
    <r>
      <rPr>
        <sz val="11"/>
        <color theme="1"/>
        <rFont val="Calibri"/>
        <family val="2"/>
        <scheme val="minor"/>
      </rPr>
      <t xml:space="preserve">Combine the amounts/units under the BLIs in sub-section 2.1 </t>
    </r>
    <r>
      <rPr>
        <b/>
        <sz val="11"/>
        <color theme="1"/>
        <rFont val="Calibri"/>
        <family val="2"/>
        <scheme val="minor"/>
      </rPr>
      <t xml:space="preserve">(including Admin.) </t>
    </r>
    <r>
      <rPr>
        <sz val="11"/>
        <color theme="1"/>
        <rFont val="Calibri"/>
        <family val="2"/>
        <scheme val="minor"/>
      </rPr>
      <t xml:space="preserve">to the surviving grant.  </t>
    </r>
  </si>
  <si>
    <r>
      <t>·</t>
    </r>
    <r>
      <rPr>
        <sz val="7"/>
        <color theme="1"/>
        <rFont val="Times New Roman"/>
        <family val="1"/>
      </rPr>
      <t xml:space="preserve">         </t>
    </r>
    <r>
      <rPr>
        <sz val="11"/>
        <color theme="1"/>
        <rFont val="Calibri"/>
        <family val="2"/>
        <scheme val="minor"/>
      </rPr>
      <t xml:space="preserve">Zero-out ("0") the budget lines </t>
    </r>
    <r>
      <rPr>
        <b/>
        <sz val="11"/>
        <color theme="1"/>
        <rFont val="Calibri"/>
        <family val="2"/>
        <scheme val="minor"/>
      </rPr>
      <t>(including Admin.)</t>
    </r>
    <r>
      <rPr>
        <b/>
        <i/>
        <sz val="11"/>
        <color theme="1"/>
        <rFont val="Calibri"/>
        <family val="2"/>
        <scheme val="minor"/>
      </rPr>
      <t xml:space="preserve"> </t>
    </r>
    <r>
      <rPr>
        <sz val="11"/>
        <color theme="1"/>
        <rFont val="Calibri"/>
        <family val="2"/>
        <scheme val="minor"/>
      </rPr>
      <t>in</t>
    </r>
    <r>
      <rPr>
        <b/>
        <i/>
        <sz val="11"/>
        <color theme="1"/>
        <rFont val="Calibri"/>
        <family val="2"/>
        <scheme val="minor"/>
      </rPr>
      <t xml:space="preserve"> </t>
    </r>
    <r>
      <rPr>
        <sz val="11"/>
        <color theme="1"/>
        <rFont val="Calibri"/>
        <family val="2"/>
        <scheme val="minor"/>
      </rPr>
      <t xml:space="preserve">sub-section 2.1 for the terminated grant(s). </t>
    </r>
  </si>
  <si>
    <r>
      <t>·</t>
    </r>
    <r>
      <rPr>
        <sz val="7"/>
        <color theme="1"/>
        <rFont val="Times New Roman"/>
        <family val="1"/>
      </rPr>
      <t xml:space="preserve">         </t>
    </r>
    <r>
      <rPr>
        <sz val="11"/>
        <color theme="1"/>
        <rFont val="Calibri"/>
        <family val="2"/>
        <scheme val="minor"/>
      </rPr>
      <t xml:space="preserve">Combine the amount/units under the BLIs in sub-section 3.1; however, once the Admin. budget line item is combined in sub-section 2.1, it should be prepopulated under column BE, Calculated Administration Costs Allowed; so there is no need to combine these amounts in sub-section 3.1. If the Admin. budget line item is </t>
    </r>
    <r>
      <rPr>
        <sz val="11"/>
        <color rgb="FFFF0000"/>
        <rFont val="Calibri"/>
        <family val="2"/>
        <scheme val="minor"/>
      </rPr>
      <t xml:space="preserve">NOT </t>
    </r>
    <r>
      <rPr>
        <sz val="11"/>
        <color theme="1"/>
        <rFont val="Calibri"/>
        <family val="2"/>
        <scheme val="minor"/>
      </rPr>
      <t xml:space="preserve">prepopulating in sub-section 3.1, please go back and recalculate the Admin. under sub-section 2.1. </t>
    </r>
  </si>
  <si>
    <r>
      <t xml:space="preserve">The budget line items in Sub-Section 3.1 for the consolidated (surviving) grant must be recorded on the project application budget(s) in </t>
    </r>
    <r>
      <rPr>
        <i/>
        <sz val="11"/>
        <color theme="1"/>
        <rFont val="Calibri"/>
        <family val="2"/>
        <scheme val="minor"/>
      </rPr>
      <t>e-snaps</t>
    </r>
    <r>
      <rPr>
        <sz val="11"/>
        <color theme="1"/>
        <rFont val="Calibri"/>
        <family val="2"/>
        <scheme val="minor"/>
      </rPr>
      <t xml:space="preserve"> at the time of completing the FY 2013 Project Application.  Also provide details of the consolidation in the “Comments” column (e.g., the date that the consolidation was/will be approved by HUD, the grant numbers of those terminated grants, and any other relevant information). </t>
    </r>
  </si>
  <si>
    <r>
      <t xml:space="preserve">3. </t>
    </r>
    <r>
      <rPr>
        <b/>
        <sz val="11"/>
        <color theme="1"/>
        <rFont val="Calibri"/>
        <family val="2"/>
        <scheme val="minor"/>
      </rPr>
      <t xml:space="preserve">First-Time Renewal for Former SHP and S+C Renewals.  </t>
    </r>
    <r>
      <rPr>
        <sz val="11"/>
        <color theme="1"/>
        <rFont val="Calibri"/>
        <family val="2"/>
        <scheme val="minor"/>
      </rPr>
      <t>The grants must be submitted as a CoC Program project under the appropriate component.</t>
    </r>
    <r>
      <rPr>
        <b/>
        <sz val="11"/>
        <color theme="1"/>
        <rFont val="Calibri"/>
        <family val="2"/>
        <scheme val="minor"/>
      </rPr>
      <t xml:space="preserve">  </t>
    </r>
    <r>
      <rPr>
        <sz val="11"/>
        <color theme="1"/>
        <rFont val="Calibri"/>
        <family val="2"/>
        <scheme val="minor"/>
      </rPr>
      <t xml:space="preserve">In order to get the accurate amounts for 1-year of funding, these renewal project applicants must divide the original awarded amount by the original grant term as reflected on the original grant agreement, or grant agreement as amended.  </t>
    </r>
    <r>
      <rPr>
        <b/>
        <u/>
        <sz val="11"/>
        <color rgb="FFFF0000"/>
        <rFont val="Calibri"/>
        <family val="2"/>
        <scheme val="minor"/>
      </rPr>
      <t xml:space="preserve">NOTE:  As a reminder, all capital costs (new construction, rehabilitation, or acquisition) and any Admin associated with those costs are not renewable and must not be included in the renewable amount. </t>
    </r>
    <r>
      <rPr>
        <sz val="11"/>
        <color theme="1"/>
        <rFont val="Calibri"/>
        <family val="2"/>
        <scheme val="minor"/>
      </rPr>
      <t xml:space="preserve"> Below are examples of how to determine the 1-year renewal amount for a 2- or 3-year SHP project and a 5-year S+C project.                                                                                                                                                                                                                                                                                                                                                                                                                                                                                                                                                                                                                                                                                                                                     </t>
    </r>
    <r>
      <rPr>
        <b/>
        <sz val="11"/>
        <color theme="1"/>
        <rFont val="Calibri"/>
        <family val="2"/>
        <scheme val="minor"/>
      </rPr>
      <t>SHP EXAMPLE</t>
    </r>
    <r>
      <rPr>
        <sz val="11"/>
        <color theme="1"/>
        <rFont val="Calibri"/>
        <family val="2"/>
        <scheme val="minor"/>
      </rPr>
      <t xml:space="preserve">: For first time SHP renewals that were originally awarded for 2-years, divide all BLIs in sub-section 2.1 by 2. Insert the 1-year amount of funding in the applicable cells under sub-section 3.1; ensure that the Admin.  under the Calculated Administration Costs Allowed column is divided by the original grant term and includes the 2 percent increase.                                                             </t>
    </r>
  </si>
  <si>
    <r>
      <t>S+C EXAMPLE</t>
    </r>
    <r>
      <rPr>
        <sz val="11"/>
        <color theme="1"/>
        <rFont val="Calibri"/>
        <family val="2"/>
        <scheme val="minor"/>
      </rPr>
      <t xml:space="preserve">:  For first-time S+C renewals that were originally awarded for 5-years, applicants must use the Rental Assistance Worksheet to determine the rental assistance BLI for 1-year of funding. </t>
    </r>
    <r>
      <rPr>
        <sz val="11"/>
        <color rgb="FFFF0000"/>
        <rFont val="Calibri"/>
        <family val="2"/>
        <scheme val="minor"/>
      </rPr>
      <t>(</t>
    </r>
    <r>
      <rPr>
        <b/>
        <i/>
        <sz val="11"/>
        <color rgb="FFFF0000"/>
        <rFont val="Calibri"/>
        <family val="2"/>
        <scheme val="minor"/>
      </rPr>
      <t xml:space="preserve">Please review the "Rental Assistance Worksheet" Instructions below for more instruction on how to complete this step within the GIW). </t>
    </r>
    <r>
      <rPr>
        <sz val="11"/>
        <color theme="1"/>
        <rFont val="Calibri"/>
        <family val="2"/>
        <scheme val="minor"/>
      </rPr>
      <t xml:space="preserve"> Enter in the amount in the applicable cells under sub-section 3.1.</t>
    </r>
    <r>
      <rPr>
        <sz val="11"/>
        <color rgb="FFFF0000"/>
        <rFont val="Calibri"/>
        <family val="2"/>
        <scheme val="minor"/>
      </rPr>
      <t xml:space="preserve"> </t>
    </r>
    <r>
      <rPr>
        <sz val="11"/>
        <color theme="1"/>
        <rFont val="Calibri"/>
        <family val="2"/>
        <scheme val="minor"/>
      </rPr>
      <t>Ensure that the Admin. under the  Calculated Administration Costs Allowed</t>
    </r>
    <r>
      <rPr>
        <sz val="11"/>
        <color rgb="FFFF0000"/>
        <rFont val="Calibri"/>
        <family val="2"/>
        <scheme val="minor"/>
      </rPr>
      <t xml:space="preserve"> </t>
    </r>
    <r>
      <rPr>
        <sz val="11"/>
        <color theme="1"/>
        <rFont val="Calibri"/>
        <family val="2"/>
        <scheme val="minor"/>
      </rPr>
      <t xml:space="preserve">column includes the 7 percent. </t>
    </r>
  </si>
  <si>
    <r>
      <t>4.</t>
    </r>
    <r>
      <rPr>
        <b/>
        <sz val="11"/>
        <color theme="1"/>
        <rFont val="Calibri"/>
        <family val="2"/>
        <scheme val="minor"/>
      </rPr>
      <t xml:space="preserve"> Converting from Leasing to Rental Assistance. </t>
    </r>
    <r>
      <rPr>
        <sz val="11"/>
        <color theme="1"/>
        <rFont val="Calibri"/>
        <family val="2"/>
        <scheme val="minor"/>
      </rPr>
      <t xml:space="preserve"> Under the CoC Program interim rule, grants funded as S+C are now classified as rental assistance projects.  Applicants that are renewing a former SHP project for the first time may change the leasing BLI to renewal assistance, if appropriate.   Leasing grants are those grants where the recipient (and/or project subrecipient) is the leaseholder with the owner of the housing.  Rental assistance projects are those grants where the program participant is the leaseholder with the owner of the housing.  For more details on how to determine if an SHP project is leasing or rental assistance, refer to the Transitioning from Leasing to Rental Assistance guidance on the OneCPD website at </t>
    </r>
    <r>
      <rPr>
        <u/>
        <sz val="11"/>
        <color rgb="FF0000FF"/>
        <rFont val="Calibri"/>
        <family val="2"/>
        <scheme val="minor"/>
      </rPr>
      <t>www.onecpd.info/</t>
    </r>
    <r>
      <rPr>
        <sz val="11"/>
        <color theme="1"/>
        <rFont val="Calibri"/>
        <family val="2"/>
        <scheme val="minor"/>
      </rPr>
      <t xml:space="preserve">.  </t>
    </r>
    <r>
      <rPr>
        <i/>
        <sz val="11"/>
        <color rgb="FFFF0000"/>
        <rFont val="Calibri"/>
        <family val="2"/>
        <scheme val="minor"/>
      </rPr>
      <t>Note:  If the request is made to convert from leasing to rental assistance, a copy of the lease agreement for each unit must be submitted to the HUD CPD field office for verification that the leases are between the landowner and the recipient.</t>
    </r>
  </si>
  <si>
    <r>
      <t xml:space="preserve">5.  </t>
    </r>
    <r>
      <rPr>
        <b/>
        <sz val="11"/>
        <color theme="1"/>
        <rFont val="Calibri"/>
        <family val="2"/>
        <scheme val="minor"/>
      </rPr>
      <t xml:space="preserve">FY 2012 Planning Projects.  </t>
    </r>
    <r>
      <rPr>
        <sz val="11"/>
        <color theme="1"/>
        <rFont val="Calibri"/>
        <family val="2"/>
        <scheme val="minor"/>
      </rPr>
      <t xml:space="preserve">In order to protect planning funds awarded to CoCs, these funds must be included on the FY 2013 GIW.  Please review the applicable cells to ensure that these funds are correct and appropriate edits are made. </t>
    </r>
  </si>
  <si>
    <t xml:space="preserve">DEFINITIONS/KEY TERMS </t>
  </si>
  <si>
    <t xml:space="preserve">The second tab of the GIW contains definitions and key terms that will be used under HEARTH. </t>
  </si>
  <si>
    <t>CHANGES TO PREPOPULATED SECTIONS</t>
  </si>
  <si>
    <r>
      <t>CoCs/Collaborative Applicants</t>
    </r>
    <r>
      <rPr>
        <b/>
        <sz val="11"/>
        <color theme="1"/>
        <rFont val="Calibri"/>
        <family val="2"/>
        <scheme val="minor"/>
      </rPr>
      <t xml:space="preserve"> MUST</t>
    </r>
    <r>
      <rPr>
        <sz val="11"/>
        <color theme="1"/>
        <rFont val="Calibri"/>
        <family val="2"/>
        <scheme val="minor"/>
      </rPr>
      <t xml:space="preserve"> review the information that is prepopulated in the GIW for accuracy.  The remaining instructions will outline what is required in the columns and cells.  Some of the cells cannot be changed.  For those cells, that can be edited, the CoC is responsible for correcting any inaccuracies that may be prepopulated.  Cells that are prepopulated but not editable will have the suffix </t>
    </r>
    <r>
      <rPr>
        <sz val="11"/>
        <color rgb="FFFF0000"/>
        <rFont val="Calibri"/>
        <family val="2"/>
        <scheme val="minor"/>
      </rPr>
      <t>&lt;PREPOPULATED NON-EDITABLE&gt;</t>
    </r>
    <r>
      <rPr>
        <sz val="11"/>
        <color theme="1"/>
        <rFont val="Calibri"/>
        <family val="2"/>
        <scheme val="minor"/>
      </rPr>
      <t xml:space="preserve">.  Cells that are prepopulated but require a check by the CoC will have the suffix, </t>
    </r>
    <r>
      <rPr>
        <sz val="11"/>
        <color rgb="FF00CC00"/>
        <rFont val="Calibri"/>
        <family val="2"/>
        <scheme val="minor"/>
      </rPr>
      <t>&lt;PREPOPULATED EDITABLE&gt;</t>
    </r>
    <r>
      <rPr>
        <sz val="11"/>
        <color theme="1"/>
        <rFont val="Calibri"/>
        <family val="2"/>
        <scheme val="minor"/>
      </rPr>
      <t xml:space="preserve">.  HUD will assume that the final HUD reconciled GIW transmitted to the HUD CPD field office have been reviewed by the CoC/project applicants and that all information reflects the CoCs funding requests.  </t>
    </r>
  </si>
  <si>
    <t>SUB-SECTION 1</t>
  </si>
  <si>
    <r>
      <t>·</t>
    </r>
    <r>
      <rPr>
        <sz val="7"/>
        <color theme="1"/>
        <rFont val="Times New Roman"/>
        <family val="1"/>
      </rPr>
      <t>        </t>
    </r>
    <r>
      <rPr>
        <u/>
        <sz val="7"/>
        <color theme="1"/>
        <rFont val="Times New Roman"/>
        <family val="1"/>
      </rPr>
      <t xml:space="preserve"> </t>
    </r>
    <r>
      <rPr>
        <u/>
        <sz val="11"/>
        <color theme="1"/>
        <rFont val="Calibri"/>
        <family val="2"/>
        <scheme val="minor"/>
      </rPr>
      <t>Field Office</t>
    </r>
    <r>
      <rPr>
        <sz val="11"/>
        <color theme="1"/>
        <rFont val="Calibri"/>
        <family val="2"/>
        <scheme val="minor"/>
      </rPr>
      <t xml:space="preserve">– This cell is prepopulated with the name of the HUD CPD field office assigned to your CoC.  </t>
    </r>
    <r>
      <rPr>
        <sz val="11"/>
        <color rgb="FFFF0000"/>
        <rFont val="Calibri"/>
        <family val="2"/>
        <scheme val="minor"/>
      </rPr>
      <t>&lt;PREPOPULATED NON EDITABLE&gt;</t>
    </r>
  </si>
  <si>
    <r>
      <t>·</t>
    </r>
    <r>
      <rPr>
        <sz val="7"/>
        <color theme="1"/>
        <rFont val="Times New Roman"/>
        <family val="1"/>
      </rPr>
      <t xml:space="preserve">         </t>
    </r>
    <r>
      <rPr>
        <u/>
        <sz val="11"/>
        <color theme="1"/>
        <rFont val="Calibri"/>
        <family val="2"/>
        <scheme val="minor"/>
      </rPr>
      <t>CoC Number</t>
    </r>
    <r>
      <rPr>
        <sz val="11"/>
        <color theme="1"/>
        <rFont val="Calibri"/>
        <family val="2"/>
        <scheme val="minor"/>
      </rPr>
      <t xml:space="preserve"> – This cell is prepopulated with the number assigned to the CoC. </t>
    </r>
    <r>
      <rPr>
        <sz val="11"/>
        <color rgb="FFFF0000"/>
        <rFont val="Calibri"/>
        <family val="2"/>
        <scheme val="minor"/>
      </rPr>
      <t>&lt;PREPOPULATED NON EDITABLE&gt;</t>
    </r>
  </si>
  <si>
    <r>
      <t>·</t>
    </r>
    <r>
      <rPr>
        <sz val="7"/>
        <color theme="1"/>
        <rFont val="Times New Roman"/>
        <family val="1"/>
      </rPr>
      <t xml:space="preserve">         </t>
    </r>
    <r>
      <rPr>
        <u/>
        <sz val="11"/>
        <color theme="1"/>
        <rFont val="Calibri"/>
        <family val="2"/>
        <scheme val="minor"/>
      </rPr>
      <t xml:space="preserve">CoC Name - </t>
    </r>
    <r>
      <rPr>
        <sz val="11"/>
        <color theme="1"/>
        <rFont val="Calibri"/>
        <family val="2"/>
        <scheme val="minor"/>
      </rPr>
      <t xml:space="preserve">This cell is prepopulated with the name assigned to the CoC. </t>
    </r>
    <r>
      <rPr>
        <sz val="11"/>
        <color rgb="FFFF0000"/>
        <rFont val="Calibri"/>
        <family val="2"/>
        <scheme val="minor"/>
      </rPr>
      <t>&lt;PREPOPULATED NON EDITABLE&gt;</t>
    </r>
  </si>
  <si>
    <t></t>
  </si>
  <si>
    <t>SUB-SECTION 2</t>
  </si>
  <si>
    <r>
      <t>·</t>
    </r>
    <r>
      <rPr>
        <sz val="7"/>
        <color theme="1"/>
        <rFont val="Times New Roman"/>
        <family val="1"/>
      </rPr>
      <t>        </t>
    </r>
    <r>
      <rPr>
        <u/>
        <sz val="7"/>
        <color theme="1"/>
        <rFont val="Times New Roman"/>
        <family val="1"/>
      </rPr>
      <t xml:space="preserve"> </t>
    </r>
    <r>
      <rPr>
        <u/>
        <sz val="11"/>
        <color theme="1"/>
        <rFont val="Calibri"/>
        <family val="2"/>
        <scheme val="minor"/>
      </rPr>
      <t>Collaborative Applicant (CA) Name</t>
    </r>
    <r>
      <rPr>
        <sz val="11"/>
        <color theme="1"/>
        <rFont val="Calibri"/>
        <family val="2"/>
        <scheme val="minor"/>
      </rPr>
      <t>– Enter the name of the agency that the CoC has selected to coordinate and submit its GIW (i.e., the Collaborative Applicant), the Registration information and CoC Consolidated Application to HUD in this cell.  The Collaborative Applicant's name in this cell should match the name entered on the CoC Applicant Profile.</t>
    </r>
  </si>
  <si>
    <r>
      <t>·</t>
    </r>
    <r>
      <rPr>
        <sz val="7"/>
        <color theme="1"/>
        <rFont val="Times New Roman"/>
        <family val="1"/>
      </rPr>
      <t xml:space="preserve">         </t>
    </r>
    <r>
      <rPr>
        <u/>
        <sz val="11"/>
        <color theme="1"/>
        <rFont val="Calibri"/>
        <family val="2"/>
        <scheme val="minor"/>
      </rPr>
      <t>CoC Number</t>
    </r>
    <r>
      <rPr>
        <sz val="11"/>
        <color theme="1"/>
        <rFont val="Calibri"/>
        <family val="2"/>
        <scheme val="minor"/>
      </rPr>
      <t xml:space="preserve"> – This cell is prepopulated with the number assigned to your CoC. </t>
    </r>
    <r>
      <rPr>
        <sz val="11"/>
        <color rgb="FFFF0000"/>
        <rFont val="Calibri"/>
        <family val="2"/>
        <scheme val="minor"/>
      </rPr>
      <t>&lt;PREPOPULATED NON EDITABLE&gt;</t>
    </r>
  </si>
  <si>
    <r>
      <t>·</t>
    </r>
    <r>
      <rPr>
        <sz val="7"/>
        <color theme="1"/>
        <rFont val="Times New Roman"/>
        <family val="1"/>
      </rPr>
      <t xml:space="preserve">         </t>
    </r>
    <r>
      <rPr>
        <u/>
        <sz val="11"/>
        <color theme="1"/>
        <rFont val="Calibri"/>
        <family val="2"/>
        <scheme val="minor"/>
      </rPr>
      <t xml:space="preserve">CoC Name - </t>
    </r>
    <r>
      <rPr>
        <sz val="11"/>
        <color theme="1"/>
        <rFont val="Calibri"/>
        <family val="2"/>
        <scheme val="minor"/>
      </rPr>
      <t>This cell is prepopulated with the name assigned to your CoC.</t>
    </r>
    <r>
      <rPr>
        <sz val="11"/>
        <color rgb="FFFF0000"/>
        <rFont val="Calibri"/>
        <family val="2"/>
        <scheme val="minor"/>
      </rPr>
      <t xml:space="preserve"> &lt;PREPOPULATED NON EDITABLE&gt;</t>
    </r>
    <r>
      <rPr>
        <sz val="11"/>
        <color rgb="FF00B050"/>
        <rFont val="Calibri"/>
        <family val="2"/>
        <scheme val="minor"/>
      </rPr>
      <t xml:space="preserve">  </t>
    </r>
  </si>
  <si>
    <r>
      <t>·</t>
    </r>
    <r>
      <rPr>
        <sz val="7"/>
        <color theme="1"/>
        <rFont val="Times New Roman"/>
        <family val="1"/>
      </rPr>
      <t>        </t>
    </r>
    <r>
      <rPr>
        <u/>
        <sz val="11"/>
        <color theme="1"/>
        <rFont val="Calibri"/>
        <family val="2"/>
        <scheme val="minor"/>
      </rPr>
      <t xml:space="preserve">Collaborative Applicant (CA) Name - </t>
    </r>
    <r>
      <rPr>
        <sz val="11"/>
        <color theme="1"/>
        <rFont val="Calibri"/>
        <family val="2"/>
        <scheme val="minor"/>
      </rPr>
      <t xml:space="preserve">Enter the name of the CA as identified in the CoC's Applicant Profile in </t>
    </r>
    <r>
      <rPr>
        <i/>
        <sz val="11"/>
        <color theme="1"/>
        <rFont val="Calibri"/>
        <family val="2"/>
        <scheme val="minor"/>
      </rPr>
      <t xml:space="preserve">e-snaps. </t>
    </r>
  </si>
  <si>
    <r>
      <t>·</t>
    </r>
    <r>
      <rPr>
        <sz val="7"/>
        <color theme="1"/>
        <rFont val="Times New Roman"/>
        <family val="1"/>
      </rPr>
      <t>        </t>
    </r>
    <r>
      <rPr>
        <u/>
        <sz val="7"/>
        <color theme="1"/>
        <rFont val="Times New Roman"/>
        <family val="1"/>
      </rPr>
      <t xml:space="preserve"> </t>
    </r>
    <r>
      <rPr>
        <u/>
        <sz val="11"/>
        <color theme="1"/>
        <rFont val="Calibri"/>
        <family val="2"/>
        <scheme val="minor"/>
      </rPr>
      <t>Is the CA the same as in FY 2012?</t>
    </r>
    <r>
      <rPr>
        <sz val="11"/>
        <color theme="1"/>
        <rFont val="Calibri"/>
        <family val="2"/>
        <scheme val="minor"/>
      </rPr>
      <t xml:space="preserve">– Answer YES if the entity listed as the CA is the same as it was in FY 2012, answer NO if it is a different entity from FY 2012.  </t>
    </r>
  </si>
  <si>
    <r>
      <t>·</t>
    </r>
    <r>
      <rPr>
        <sz val="7"/>
        <color theme="1"/>
        <rFont val="Times New Roman"/>
        <family val="1"/>
      </rPr>
      <t>        </t>
    </r>
    <r>
      <rPr>
        <u/>
        <sz val="7"/>
        <color theme="1"/>
        <rFont val="Times New Roman"/>
        <family val="1"/>
      </rPr>
      <t xml:space="preserve"> </t>
    </r>
    <r>
      <rPr>
        <u/>
        <sz val="11"/>
        <color theme="1"/>
        <rFont val="Calibri"/>
        <family val="2"/>
        <scheme val="minor"/>
      </rPr>
      <t>Applicant Name</t>
    </r>
    <r>
      <rPr>
        <sz val="11"/>
        <color theme="1"/>
        <rFont val="Calibri"/>
        <family val="2"/>
        <scheme val="minor"/>
      </rPr>
      <t xml:space="preserve">– This cell is prepopulated with the applicant's project name as awarded by HUD in the previous CoC Program Competition, or if older, in a previous CoC Homeless Assistance Program Competition. </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</si>
  <si>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EIN</t>
    </r>
    <r>
      <rPr>
        <sz val="11"/>
        <color theme="1"/>
        <rFont val="Calibri"/>
        <family val="2"/>
        <scheme val="minor"/>
      </rPr>
      <t xml:space="preserve">–  This cell is prepopulated with the project applicant's Employer Identification Number. </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</si>
  <si>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Project Name</t>
    </r>
    <r>
      <rPr>
        <sz val="11"/>
        <color theme="1"/>
        <rFont val="Calibri"/>
        <family val="2"/>
        <scheme val="minor"/>
      </rPr>
      <t xml:space="preserve">– This cell is prepopulated with the project`s name. </t>
    </r>
    <r>
      <rPr>
        <sz val="11"/>
        <color rgb="FF00CC00"/>
        <rFont val="Calibri"/>
        <family val="2"/>
        <scheme val="minor"/>
      </rPr>
      <t>&lt;PREPOPULATED EDITABLE&gt;</t>
    </r>
  </si>
  <si>
    <r>
      <t>·</t>
    </r>
    <r>
      <rPr>
        <sz val="7"/>
        <color theme="1"/>
        <rFont val="Times New Roman"/>
        <family val="1"/>
      </rPr>
      <t xml:space="preserve">         </t>
    </r>
    <r>
      <rPr>
        <u/>
        <sz val="11"/>
        <color theme="1"/>
        <rFont val="Calibri"/>
        <family val="2"/>
        <scheme val="minor"/>
      </rPr>
      <t>Grant Number</t>
    </r>
    <r>
      <rPr>
        <sz val="11"/>
        <color theme="1"/>
        <rFont val="Calibri"/>
        <family val="2"/>
        <scheme val="minor"/>
      </rPr>
      <t xml:space="preserve">–  This cell is prepopulated with the most recent grant number that was issued by HUD. </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</si>
  <si>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Grant Term (Years)</t>
    </r>
    <r>
      <rPr>
        <sz val="11"/>
        <color theme="1"/>
        <rFont val="Calibri"/>
        <family val="2"/>
        <scheme val="minor"/>
      </rPr>
      <t>– This cell is prepopulated with the initial (or amended) grant term.  The grant term for first-time renewals is the term of the initial award as per the original or amended grant agreement.  The grant term for repeat renewal grants is the term as per the last renewal grant agreement or grant agreement as amended.</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</si>
  <si>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Effective Date (mm/did/yy) </t>
    </r>
    <r>
      <rPr>
        <sz val="11"/>
        <color theme="1"/>
        <rFont val="Calibri"/>
        <family val="2"/>
        <scheme val="minor"/>
      </rPr>
      <t xml:space="preserve">– This cell is prepopulated with the project`s effective date.  The effective date is the date the grant agreement was executed. </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</si>
  <si>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Operating Start Date (mm/dd/yy) </t>
    </r>
    <r>
      <rPr>
        <sz val="11"/>
        <color theme="1"/>
        <rFont val="Calibri"/>
        <family val="2"/>
        <scheme val="minor"/>
      </rPr>
      <t xml:space="preserve">– This cell is prepopulated with the project`s operating start date.  The operating start date is the date the project began operating. </t>
    </r>
    <r>
      <rPr>
        <sz val="11"/>
        <color rgb="FF00CC0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</si>
  <si>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Expiration Date (mm/dd/yy) </t>
    </r>
    <r>
      <rPr>
        <sz val="11"/>
        <color theme="1"/>
        <rFont val="Calibri"/>
        <family val="2"/>
        <scheme val="minor"/>
      </rPr>
      <t xml:space="preserve">– This cell is prepopulated with the project`s expiration date.  The expiration date is the date the grant agreement expires. </t>
    </r>
    <r>
      <rPr>
        <sz val="11"/>
        <color rgb="FF00CC00"/>
        <rFont val="Calibri"/>
        <family val="2"/>
        <scheme val="minor"/>
      </rPr>
      <t>&lt;PREPOPULATED EDITABLE&gt;</t>
    </r>
  </si>
  <si>
    <r>
      <t xml:space="preserve">·   </t>
    </r>
    <r>
      <rPr>
        <sz val="11"/>
        <color theme="1"/>
        <rFont val="Calibri"/>
        <family val="2"/>
        <scheme val="minor"/>
      </rPr>
      <t xml:space="preserve"> </t>
    </r>
    <r>
      <rPr>
        <u/>
        <sz val="11"/>
        <color theme="1"/>
        <rFont val="Calibri"/>
        <family val="2"/>
        <scheme val="minor"/>
      </rPr>
      <t xml:space="preserve"> First-Time Former SHP or S+C Program</t>
    </r>
    <r>
      <rPr>
        <sz val="11"/>
        <color theme="1"/>
        <rFont val="Calibri"/>
        <family val="2"/>
        <scheme val="minor"/>
      </rPr>
      <t xml:space="preserve"> – This cell is prepopulated with a dropdown.  For former SHP or S+C projects renewing for the first time,  select whether the project was a 'SHP' OR a former 'S+C' project.  For projects that renewed in the FY 2012 CoC Program Competition, select 'CoC'.  </t>
    </r>
    <r>
      <rPr>
        <sz val="11"/>
        <color rgb="FF00CC00"/>
        <rFont val="Calibri"/>
        <family val="2"/>
        <scheme val="minor"/>
      </rPr>
      <t>&lt;PREPOPULATED EDITABLE&gt;</t>
    </r>
  </si>
  <si>
    <r>
      <t>·</t>
    </r>
    <r>
      <rPr>
        <sz val="7"/>
        <color theme="1"/>
        <rFont val="Times New Roman"/>
        <family val="1"/>
      </rPr>
      <t xml:space="preserve">         </t>
    </r>
    <r>
      <rPr>
        <u/>
        <sz val="11"/>
        <color theme="1"/>
        <rFont val="Calibri"/>
        <family val="2"/>
        <scheme val="minor"/>
      </rPr>
      <t xml:space="preserve">Comments - </t>
    </r>
    <r>
      <rPr>
        <sz val="11"/>
        <color theme="1"/>
        <rFont val="Calibri"/>
        <family val="2"/>
        <scheme val="minor"/>
      </rPr>
      <t>If there were any inaccuracies identified within this section that required correction, or any other notes regarding this section you intend to submit to HUD enter them here.</t>
    </r>
  </si>
  <si>
    <t xml:space="preserve">   SUB-SECTION 2.1 - CURRENT BLI AMOUNTS</t>
  </si>
  <si>
    <t xml:space="preserve"> Amounts that are prepopulated in this sub-section are also prepopulated in sub-section 3.1. Any corrections made will need to be updated in both 2.1 and 3.1  </t>
  </si>
  <si>
    <r>
      <t>·</t>
    </r>
    <r>
      <rPr>
        <sz val="7"/>
        <color theme="1"/>
        <rFont val="Times New Roman"/>
        <family val="1"/>
      </rPr>
      <t>        </t>
    </r>
    <r>
      <rPr>
        <u/>
        <sz val="7"/>
        <color theme="1"/>
        <rFont val="Times New Roman"/>
        <family val="1"/>
      </rPr>
      <t xml:space="preserve"> </t>
    </r>
    <r>
      <rPr>
        <u/>
        <sz val="11"/>
        <color theme="1"/>
        <rFont val="Calibri"/>
        <family val="2"/>
        <scheme val="minor"/>
      </rPr>
      <t>Acquisition</t>
    </r>
    <r>
      <rPr>
        <sz val="11"/>
        <color theme="1"/>
        <rFont val="Calibri"/>
        <family val="2"/>
        <scheme val="minor"/>
      </rPr>
      <t xml:space="preserve">– For first-time SHP renewals, this amount is prepopulated with the funds designated for acquisition, as it is reflected on the executed grant agreement or grant agreement or grant agreement as amended .  Acquisition is </t>
    </r>
    <r>
      <rPr>
        <b/>
        <sz val="11"/>
        <color theme="1"/>
        <rFont val="Calibri"/>
        <family val="2"/>
        <scheme val="minor"/>
      </rPr>
      <t>NOT</t>
    </r>
    <r>
      <rPr>
        <sz val="11"/>
        <color theme="1"/>
        <rFont val="Calibri"/>
        <family val="2"/>
        <scheme val="minor"/>
      </rPr>
      <t xml:space="preserve"> a renewable activity, so this amount will be zero in Sub-Section 3.1.  </t>
    </r>
    <r>
      <rPr>
        <sz val="11"/>
        <color rgb="FFFF0000"/>
        <rFont val="Calibri"/>
        <family val="2"/>
        <scheme val="minor"/>
      </rPr>
      <t xml:space="preserve"> </t>
    </r>
  </si>
  <si>
    <r>
      <t>·</t>
    </r>
    <r>
      <rPr>
        <sz val="7"/>
        <color theme="1"/>
        <rFont val="Times New Roman"/>
        <family val="1"/>
      </rPr>
      <t>        </t>
    </r>
    <r>
      <rPr>
        <u/>
        <sz val="7"/>
        <color theme="1"/>
        <rFont val="Times New Roman"/>
        <family val="1"/>
      </rPr>
      <t xml:space="preserve"> </t>
    </r>
    <r>
      <rPr>
        <u/>
        <sz val="11"/>
        <color theme="1"/>
        <rFont val="Calibri"/>
        <family val="2"/>
        <scheme val="minor"/>
      </rPr>
      <t>Rehabilitation</t>
    </r>
    <r>
      <rPr>
        <sz val="11"/>
        <color theme="1"/>
        <rFont val="Calibri"/>
        <family val="2"/>
        <scheme val="minor"/>
      </rPr>
      <t xml:space="preserve">–  For first-time SHP renewals, this amount is prepopulated with the funds designated for rehabilitation, as it is reflected on the executed grant agreement or grant agreement as amended.  Rehabilitation is </t>
    </r>
    <r>
      <rPr>
        <b/>
        <sz val="11"/>
        <color theme="1"/>
        <rFont val="Calibri"/>
        <family val="2"/>
        <scheme val="minor"/>
      </rPr>
      <t>NOT</t>
    </r>
    <r>
      <rPr>
        <sz val="11"/>
        <color theme="1"/>
        <rFont val="Calibri"/>
        <family val="2"/>
        <scheme val="minor"/>
      </rPr>
      <t xml:space="preserve"> a renewable activity, so this amount will be zero in Sub-Section 3.1.  </t>
    </r>
  </si>
  <si>
    <r>
      <t>·</t>
    </r>
    <r>
      <rPr>
        <sz val="7"/>
        <color theme="1"/>
        <rFont val="Times New Roman"/>
        <family val="1"/>
      </rPr>
      <t>        </t>
    </r>
    <r>
      <rPr>
        <u/>
        <sz val="7"/>
        <color theme="1"/>
        <rFont val="Times New Roman"/>
        <family val="1"/>
      </rPr>
      <t xml:space="preserve"> </t>
    </r>
    <r>
      <rPr>
        <u/>
        <sz val="11"/>
        <color theme="1"/>
        <rFont val="Calibri"/>
        <family val="2"/>
        <scheme val="minor"/>
      </rPr>
      <t>New Construction</t>
    </r>
    <r>
      <rPr>
        <sz val="11"/>
        <color theme="1"/>
        <rFont val="Calibri"/>
        <family val="2"/>
        <scheme val="minor"/>
      </rPr>
      <t xml:space="preserve">–  For first-time SHP renewals, this amount is prepopulated with the funds designated for new construction, as it is reflected on the executed grant agreement or grant agreement as amended.  New Construction is </t>
    </r>
    <r>
      <rPr>
        <b/>
        <sz val="11"/>
        <color theme="1"/>
        <rFont val="Calibri"/>
        <family val="2"/>
        <scheme val="minor"/>
      </rPr>
      <t>NOT</t>
    </r>
    <r>
      <rPr>
        <sz val="11"/>
        <color theme="1"/>
        <rFont val="Calibri"/>
        <family val="2"/>
        <scheme val="minor"/>
      </rPr>
      <t xml:space="preserve"> a renewable activity, so this amount will be zero in Sub-Section 3.1 </t>
    </r>
  </si>
  <si>
    <r>
      <t>·</t>
    </r>
    <r>
      <rPr>
        <b/>
        <sz val="11"/>
        <color theme="1"/>
        <rFont val="Symbol"/>
        <family val="1"/>
        <charset val="2"/>
      </rPr>
      <t xml:space="preserve">  </t>
    </r>
    <r>
      <rPr>
        <sz val="11"/>
        <color theme="1"/>
        <rFont val="Calibri"/>
        <family val="2"/>
        <scheme val="minor"/>
      </rPr>
      <t xml:space="preserve">  </t>
    </r>
    <r>
      <rPr>
        <u/>
        <sz val="11"/>
        <color theme="1"/>
        <rFont val="Calibri"/>
        <family val="2"/>
        <scheme val="minor"/>
      </rPr>
      <t>Leasing</t>
    </r>
    <r>
      <rPr>
        <sz val="11"/>
        <color theme="1"/>
        <rFont val="Calibri"/>
        <family val="2"/>
        <scheme val="minor"/>
      </rPr>
      <t xml:space="preserve">–  This cell is prepopulated with the amount of grant funds designated for leasing.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</si>
  <si>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Rental Assistance</t>
    </r>
    <r>
      <rPr>
        <sz val="11"/>
        <color theme="1"/>
        <rFont val="Calibri"/>
        <family val="2"/>
        <scheme val="minor"/>
      </rPr>
      <t>– This cell is prepopulated with the amount of project funds a</t>
    </r>
    <r>
      <rPr>
        <sz val="11"/>
        <color rgb="FF000000"/>
        <rFont val="Calibri"/>
        <family val="2"/>
        <scheme val="minor"/>
      </rPr>
      <t>warded in the previous Competition</t>
    </r>
    <r>
      <rPr>
        <sz val="11"/>
        <color theme="1"/>
        <rFont val="Calibri"/>
        <family val="2"/>
        <scheme val="minor"/>
      </rPr>
      <t xml:space="preserve">.  </t>
    </r>
    <r>
      <rPr>
        <sz val="11"/>
        <color rgb="FF00B05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</si>
  <si>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Supportive Services</t>
    </r>
    <r>
      <rPr>
        <sz val="11"/>
        <color theme="1"/>
        <rFont val="Calibri"/>
        <family val="2"/>
        <scheme val="minor"/>
      </rPr>
      <t xml:space="preserve">–  This cell is  prepopulated with the amount of project funds designated for supportive services.  </t>
    </r>
    <r>
      <rPr>
        <sz val="11"/>
        <color rgb="FF00B050"/>
        <rFont val="Calibri"/>
        <family val="2"/>
        <scheme val="minor"/>
      </rPr>
      <t>&lt;PREPOPULATED EDITABLE&gt;</t>
    </r>
  </si>
  <si>
    <r>
      <t>·</t>
    </r>
    <r>
      <rPr>
        <sz val="7"/>
        <color theme="1"/>
        <rFont val="Times New Roman"/>
        <family val="1"/>
      </rPr>
      <t>        </t>
    </r>
    <r>
      <rPr>
        <u/>
        <sz val="7"/>
        <color theme="1"/>
        <rFont val="Times New Roman"/>
        <family val="1"/>
      </rPr>
      <t xml:space="preserve"> </t>
    </r>
    <r>
      <rPr>
        <u/>
        <sz val="11"/>
        <color theme="1"/>
        <rFont val="Calibri"/>
        <family val="2"/>
        <scheme val="minor"/>
      </rPr>
      <t>Operating Costs</t>
    </r>
    <r>
      <rPr>
        <sz val="11"/>
        <color theme="1"/>
        <rFont val="Calibri"/>
        <family val="2"/>
        <scheme val="minor"/>
      </rPr>
      <t xml:space="preserve">–  This cell is prepopulated with the amount of project funds designated for operating costs.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</si>
  <si>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HMIS</t>
    </r>
    <r>
      <rPr>
        <sz val="11"/>
        <color theme="1"/>
        <rFont val="Calibri"/>
        <family val="2"/>
        <scheme val="minor"/>
      </rPr>
      <t xml:space="preserve">– This cell is prepopulated with the amount of project funds designated for HMIS. </t>
    </r>
    <r>
      <rPr>
        <sz val="11"/>
        <color rgb="FF00B050"/>
        <rFont val="Calibri"/>
        <family val="2"/>
        <scheme val="minor"/>
      </rPr>
      <t>&lt;PREPOPULATED EDITABLE&gt;</t>
    </r>
  </si>
  <si>
    <r>
      <t>·</t>
    </r>
    <r>
      <rPr>
        <sz val="11"/>
        <color theme="1"/>
        <rFont val="Calibri"/>
        <family val="2"/>
        <scheme val="minor"/>
      </rPr>
      <t xml:space="preserve">      Planning– This cell is prepopulated with the amount of CoC planning funds awarded in the FY 2012 competition.  If the CoC was </t>
    </r>
    <r>
      <rPr>
        <u/>
        <sz val="11"/>
        <color theme="1"/>
        <rFont val="Calibri"/>
        <family val="2"/>
        <scheme val="minor"/>
      </rPr>
      <t>not</t>
    </r>
    <r>
      <rPr>
        <sz val="11"/>
        <color theme="1"/>
        <rFont val="Calibri"/>
        <family val="2"/>
        <scheme val="minor"/>
      </rPr>
      <t xml:space="preserve"> awarded planning funds in the FY 2012 Competition this cell will be prepopulated with a zero ("0"). </t>
    </r>
    <r>
      <rPr>
        <sz val="11"/>
        <color rgb="FF00B050"/>
        <rFont val="Calibri"/>
        <family val="2"/>
        <scheme val="minor"/>
      </rPr>
      <t xml:space="preserve"> &lt;PREPOPULATED EDITABLE&gt;</t>
    </r>
  </si>
  <si>
    <r>
      <t xml:space="preserve">·   </t>
    </r>
    <r>
      <rPr>
        <sz val="11"/>
        <color theme="1"/>
        <rFont val="Calibri"/>
        <family val="2"/>
        <scheme val="minor"/>
      </rPr>
      <t xml:space="preserve">  </t>
    </r>
    <r>
      <rPr>
        <u/>
        <sz val="11"/>
        <color theme="1"/>
        <rFont val="Calibri"/>
        <family val="2"/>
        <scheme val="minor"/>
      </rPr>
      <t xml:space="preserve">Administration Costs </t>
    </r>
    <r>
      <rPr>
        <u/>
        <sz val="11"/>
        <color rgb="FFFF0000"/>
        <rFont val="Calibri"/>
        <family val="2"/>
        <scheme val="minor"/>
      </rPr>
      <t>(up to 10%)</t>
    </r>
    <r>
      <rPr>
        <sz val="11"/>
        <color theme="1"/>
        <rFont val="Calibri"/>
        <family val="2"/>
        <scheme val="minor"/>
      </rPr>
      <t xml:space="preserve">– This cell is prepopulated with the amount of project funds designated for administration.  In FY 2012, the maximum amount of funds available was 10 percent.  The cell is prepopulated with the amount of funds identified by the applicant.  If NO funds were ever designated for administration costs, there will be a zero ("0") in this cell.  </t>
    </r>
    <r>
      <rPr>
        <sz val="11"/>
        <color rgb="FF00B050"/>
        <rFont val="Calibri"/>
        <family val="2"/>
        <scheme val="minor"/>
      </rPr>
      <t xml:space="preserve"> &lt;PREPOPULATED NON-EDITABLE&gt;</t>
    </r>
  </si>
  <si>
    <r>
      <t>·</t>
    </r>
    <r>
      <rPr>
        <sz val="7"/>
        <color theme="1"/>
        <rFont val="Times New Roman"/>
        <family val="1"/>
      </rPr>
      <t>        </t>
    </r>
    <r>
      <rPr>
        <u/>
        <sz val="7"/>
        <color theme="1"/>
        <rFont val="Times New Roman"/>
        <family val="1"/>
      </rPr>
      <t xml:space="preserve"> </t>
    </r>
    <r>
      <rPr>
        <u/>
        <sz val="11"/>
        <color theme="1"/>
        <rFont val="Calibri"/>
        <family val="2"/>
        <scheme val="minor"/>
      </rPr>
      <t>Total Budget Awarded</t>
    </r>
    <r>
      <rPr>
        <sz val="11"/>
        <color theme="1"/>
        <rFont val="Calibri"/>
        <family val="2"/>
        <scheme val="minor"/>
      </rPr>
      <t>– This cell is a calculation of all of the budget line items under a project.  This is the amount of funds under the grant agreement or grant agreement as amended.</t>
    </r>
    <r>
      <rPr>
        <sz val="11"/>
        <color rgb="FFFF0000"/>
        <rFont val="Calibri"/>
        <family val="2"/>
        <scheme val="minor"/>
      </rPr>
      <t>&lt;PREPOPULATED NON EDITABLE&gt;</t>
    </r>
  </si>
  <si>
    <t xml:space="preserve">   SUB-SECTION 2.2 - CURRENT UNIT CONFIGURATION</t>
  </si>
  <si>
    <r>
      <t>·</t>
    </r>
    <r>
      <rPr>
        <sz val="11"/>
        <color theme="1"/>
        <rFont val="Calibri"/>
        <family val="2"/>
        <scheme val="minor"/>
      </rPr>
      <t>      </t>
    </r>
    <r>
      <rPr>
        <u/>
        <sz val="11"/>
        <color theme="1"/>
        <rFont val="Calibri"/>
        <family val="2"/>
        <scheme val="minor"/>
      </rPr>
      <t>SRO Units</t>
    </r>
    <r>
      <rPr>
        <sz val="11"/>
        <color theme="1"/>
        <rFont val="Calibri"/>
        <family val="2"/>
        <scheme val="minor"/>
      </rPr>
      <t xml:space="preserve">– This cell is prepopulated with the number of single room units as indicated in the grant agreement or grant agreement as amended .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</si>
  <si>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0BR Units</t>
    </r>
    <r>
      <rPr>
        <sz val="11"/>
        <color theme="1"/>
        <rFont val="Calibri"/>
        <family val="2"/>
        <scheme val="minor"/>
      </rPr>
      <t xml:space="preserve">– This cell is prepopulated with the number of zero bedroom units as indicated in the grant agreement or grant agreement as amended.   </t>
    </r>
    <r>
      <rPr>
        <sz val="11"/>
        <color rgb="FFFF0000"/>
        <rFont val="Calibri"/>
        <family val="2"/>
        <scheme val="minor"/>
      </rPr>
      <t xml:space="preserve">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</si>
  <si>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1BR Units</t>
    </r>
    <r>
      <rPr>
        <sz val="11"/>
        <color theme="1"/>
        <rFont val="Calibri"/>
        <family val="2"/>
        <scheme val="minor"/>
      </rPr>
      <t xml:space="preserve">– This cell is prepopulated with the number of one bedroom units as indicated in the grant agreement or grant agreement as amended.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</si>
  <si>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2BR Units</t>
    </r>
    <r>
      <rPr>
        <sz val="11"/>
        <color theme="1"/>
        <rFont val="Calibri"/>
        <family val="2"/>
        <scheme val="minor"/>
      </rPr>
      <t xml:space="preserve">– This cell is prepopulated with the number of two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</si>
  <si>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t>
    </r>
    <r>
      <rPr>
        <u/>
        <sz val="11"/>
        <color theme="1"/>
        <rFont val="Calibri"/>
        <family val="2"/>
        <scheme val="minor"/>
      </rPr>
      <t>3BR Units</t>
    </r>
    <r>
      <rPr>
        <sz val="11"/>
        <color theme="1"/>
        <rFont val="Calibri"/>
        <family val="2"/>
        <scheme val="minor"/>
      </rPr>
      <t xml:space="preserve">– This cell is prepopulated with the number of three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</si>
  <si>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xml:space="preserve">       </t>
    </r>
    <r>
      <rPr>
        <u/>
        <sz val="11"/>
        <color theme="1"/>
        <rFont val="Calibri"/>
        <family val="2"/>
        <scheme val="minor"/>
      </rPr>
      <t>4BR Units</t>
    </r>
    <r>
      <rPr>
        <sz val="11"/>
        <color theme="1"/>
        <rFont val="Calibri"/>
        <family val="2"/>
        <scheme val="minor"/>
      </rPr>
      <t xml:space="preserve">– This cell is prepopulated with the number of four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</si>
  <si>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xml:space="preserve">       </t>
    </r>
    <r>
      <rPr>
        <u/>
        <sz val="11"/>
        <color theme="1"/>
        <rFont val="Calibri"/>
        <family val="2"/>
        <scheme val="minor"/>
      </rPr>
      <t>5BR Units</t>
    </r>
    <r>
      <rPr>
        <sz val="11"/>
        <color theme="1"/>
        <rFont val="Calibri"/>
        <family val="2"/>
        <scheme val="minor"/>
      </rPr>
      <t xml:space="preserve">– This cell is prepopulated with the number of five bedroom units as indicated in the original (or amended) grant agreement.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</si>
  <si>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6BR+ Units</t>
    </r>
    <r>
      <rPr>
        <sz val="11"/>
        <color theme="1"/>
        <rFont val="Calibri"/>
        <family val="2"/>
        <scheme val="minor"/>
      </rPr>
      <t xml:space="preserve">– This cell is prepopulated with the number of six+ bedroom units as indicated in the grant agreement or grant agreement as amended.   </t>
    </r>
    <r>
      <rPr>
        <sz val="11"/>
        <color rgb="FF00B050"/>
        <rFont val="Calibri"/>
        <family val="2"/>
        <scheme val="minor"/>
      </rPr>
      <t xml:space="preserve"> &lt;PREPOPULATED EDITABLE&gt;</t>
    </r>
  </si>
  <si>
    <r>
      <t>·</t>
    </r>
    <r>
      <rPr>
        <sz val="7"/>
        <color theme="1"/>
        <rFont val="Calibri"/>
        <family val="2"/>
        <scheme val="minor"/>
      </rPr>
      <t>        </t>
    </r>
    <r>
      <rPr>
        <u/>
        <sz val="11"/>
        <color theme="1"/>
        <rFont val="Calibri"/>
        <family val="2"/>
        <scheme val="minor"/>
      </rPr>
      <t>TOTAL Units</t>
    </r>
    <r>
      <rPr>
        <sz val="11"/>
        <color theme="1"/>
        <rFont val="Calibri"/>
        <family val="2"/>
        <scheme val="minor"/>
      </rPr>
      <t xml:space="preserve">– This cell is a calculation of all of the units under this project.  This is the total number of units under the grant agreement or grant agreement as amended. </t>
    </r>
    <r>
      <rPr>
        <sz val="11"/>
        <color rgb="FFFF0000"/>
        <rFont val="Calibri"/>
        <family val="2"/>
        <scheme val="minor"/>
      </rPr>
      <t>&lt;PREPOPULATED NON EDITABLE&gt;</t>
    </r>
  </si>
  <si>
    <r>
      <t>·</t>
    </r>
    <r>
      <rPr>
        <sz val="11"/>
        <color theme="1"/>
        <rFont val="Calibri"/>
        <family val="2"/>
        <scheme val="minor"/>
      </rPr>
      <t>     </t>
    </r>
    <r>
      <rPr>
        <u/>
        <sz val="11"/>
        <color theme="1"/>
        <rFont val="Calibri"/>
        <family val="2"/>
        <scheme val="minor"/>
      </rPr>
      <t>Total Budget Awarded</t>
    </r>
    <r>
      <rPr>
        <sz val="11"/>
        <color theme="1"/>
        <rFont val="Calibri"/>
        <family val="2"/>
        <scheme val="minor"/>
      </rPr>
      <t xml:space="preserve">  – This cell is prepopulated with the amount of funds under rental assistance (S+C, for first-time renewals) grant agreement or grant agreement as amended.</t>
    </r>
    <r>
      <rPr>
        <sz val="11"/>
        <color rgb="FFFF0000"/>
        <rFont val="Calibri"/>
        <family val="2"/>
        <scheme val="minor"/>
      </rPr>
      <t>&lt;PREPOPULATED NON EDITABLE&gt;</t>
    </r>
  </si>
  <si>
    <t xml:space="preserve">   SUB-SECTION 2.3 - CURRENT GRANT CHARACTERISTICS</t>
  </si>
  <si>
    <r>
      <t>·</t>
    </r>
    <r>
      <rPr>
        <sz val="7"/>
        <color theme="1"/>
        <rFont val="Times New Roman"/>
        <family val="1"/>
      </rPr>
      <t>        </t>
    </r>
    <r>
      <rPr>
        <u/>
        <sz val="11"/>
        <color theme="1"/>
        <rFont val="Calibri"/>
        <family val="2"/>
        <scheme val="minor"/>
      </rPr>
      <t xml:space="preserve"> Project Component</t>
    </r>
    <r>
      <rPr>
        <u/>
        <sz val="7"/>
        <color theme="1"/>
        <rFont val="Times New Roman"/>
        <family val="1"/>
      </rPr>
      <t xml:space="preserve"> </t>
    </r>
    <r>
      <rPr>
        <sz val="11"/>
        <color theme="1"/>
        <rFont val="Calibri"/>
        <family val="2"/>
        <scheme val="minor"/>
      </rPr>
      <t xml:space="preserve">–   This cell is prepopulated with the project component.  </t>
    </r>
    <r>
      <rPr>
        <sz val="11"/>
        <color rgb="FFFF0000"/>
        <rFont val="Calibri"/>
        <family val="2"/>
        <scheme val="minor"/>
      </rPr>
      <t xml:space="preserve">&lt;PREPOPULATED NON EDITABLE&gt;  </t>
    </r>
    <r>
      <rPr>
        <b/>
        <u/>
        <sz val="11"/>
        <color rgb="FFFF0000"/>
        <rFont val="Calibri"/>
        <family val="2"/>
        <scheme val="minor"/>
      </rPr>
      <t xml:space="preserve">Reminder:  Collaborative Applicants cannot change the component type. For example, if a project was awarded as TH, the renewal project component type must be TH.  </t>
    </r>
  </si>
  <si>
    <r>
      <t>·</t>
    </r>
    <r>
      <rPr>
        <sz val="11"/>
        <color theme="1"/>
        <rFont val="Calibri"/>
        <family val="2"/>
        <scheme val="minor"/>
      </rPr>
      <t>        </t>
    </r>
    <r>
      <rPr>
        <u/>
        <sz val="11"/>
        <color theme="1"/>
        <rFont val="Calibri"/>
        <family val="2"/>
        <scheme val="minor"/>
      </rPr>
      <t xml:space="preserve"> Renewing from Leasing to Rental Assistance?</t>
    </r>
    <r>
      <rPr>
        <sz val="11"/>
        <color theme="1"/>
        <rFont val="Calibri"/>
        <family val="2"/>
        <scheme val="minor"/>
      </rPr>
      <t xml:space="preserve"> – Select from the dropdown menu 'YES' or 'NO' to indicate whether or not the project is changing from leasing to rental assistance.  This question is </t>
    </r>
    <r>
      <rPr>
        <b/>
        <u/>
        <sz val="11"/>
        <color theme="1"/>
        <rFont val="Calibri"/>
        <family val="2"/>
        <scheme val="minor"/>
      </rPr>
      <t>only</t>
    </r>
    <r>
      <rPr>
        <sz val="11"/>
        <color theme="1"/>
        <rFont val="Calibri"/>
        <family val="2"/>
        <scheme val="minor"/>
      </rPr>
      <t xml:space="preserve"> applicable for </t>
    </r>
    <r>
      <rPr>
        <b/>
        <u/>
        <sz val="11"/>
        <color theme="1"/>
        <rFont val="Calibri"/>
        <family val="2"/>
        <scheme val="minor"/>
      </rPr>
      <t>first-time former SHP renewals</t>
    </r>
    <r>
      <rPr>
        <sz val="11"/>
        <color theme="1"/>
        <rFont val="Calibri"/>
        <family val="2"/>
        <scheme val="minor"/>
      </rPr>
      <t xml:space="preserve">.  If 'Yes' the field will be highlighted in </t>
    </r>
    <r>
      <rPr>
        <sz val="11"/>
        <color rgb="FFFF0000"/>
        <rFont val="Calibri"/>
        <family val="2"/>
        <scheme val="minor"/>
      </rPr>
      <t xml:space="preserve">red </t>
    </r>
    <r>
      <rPr>
        <sz val="11"/>
        <color theme="1"/>
        <rFont val="Calibri"/>
        <family val="2"/>
        <scheme val="minor"/>
      </rPr>
      <t xml:space="preserve">and a roll over alert will appear.  Please read the alert and complete the applicable action.  All first-time former S+C projects are classified as rental assistance.  For existing renewals, select 'N/A' from the dropdown.  </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</si>
  <si>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Is this a 2007 grant? </t>
    </r>
    <r>
      <rPr>
        <sz val="11"/>
        <color theme="1"/>
        <rFont val="Calibri"/>
        <family val="2"/>
        <scheme val="minor"/>
      </rPr>
      <t xml:space="preserve">– Select from the dropdown menu 'YES' or 'NO' to indicate whether or not the project is a first time SHP or S+C  renewal project that was originally awarded in FY2007.  If 'Yes' the field will be highlighted in </t>
    </r>
    <r>
      <rPr>
        <sz val="11"/>
        <color rgb="FFFF0000"/>
        <rFont val="Calibri"/>
        <family val="2"/>
        <scheme val="minor"/>
      </rPr>
      <t xml:space="preserve">red. </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</si>
  <si>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Was this project extended? </t>
    </r>
    <r>
      <rPr>
        <sz val="11"/>
        <color theme="1"/>
        <rFont val="Calibri"/>
        <family val="2"/>
        <scheme val="minor"/>
      </rPr>
      <t>–  elect from the dropdown menu 'YES' or 'NO' to indicate whether or not this project received any grant term extensions.</t>
    </r>
  </si>
  <si>
    <r>
      <t>·</t>
    </r>
    <r>
      <rPr>
        <sz val="7"/>
        <color theme="1"/>
        <rFont val="Times New Roman"/>
        <family val="1"/>
      </rPr>
      <t xml:space="preserve">         </t>
    </r>
    <r>
      <rPr>
        <u/>
        <sz val="11"/>
        <color theme="1"/>
        <rFont val="Calibri"/>
        <family val="2"/>
        <scheme val="minor"/>
      </rPr>
      <t xml:space="preserve">Comments - </t>
    </r>
    <r>
      <rPr>
        <sz val="11"/>
        <color theme="1"/>
        <rFont val="Calibri"/>
        <family val="2"/>
        <scheme val="minor"/>
      </rPr>
      <t>If there were any inaccuracies identified within this sub-section that required correction, or any other notes regarding this sub-section you intend to submit to HUD enter them here.</t>
    </r>
  </si>
  <si>
    <t xml:space="preserve">   SUB-SECTION 3.1 - REQUESTED BLI AMOUNTS AND UNITS CONFIGURATION</t>
  </si>
  <si>
    <r>
      <t xml:space="preserve">Amounts that are prepopulated in this sub-section are also prepopulated in sub-section 2.1. Any corrections made will need to be updated in both 2.1 and 3.1.  </t>
    </r>
    <r>
      <rPr>
        <b/>
        <i/>
        <sz val="11"/>
        <color theme="1"/>
        <rFont val="Calibri"/>
        <family val="2"/>
        <scheme val="minor"/>
      </rPr>
      <t xml:space="preserve">Please review the prepopulated amounts and update to reflect the original (or amended) grant agreement. </t>
    </r>
  </si>
  <si>
    <r>
      <t>·</t>
    </r>
    <r>
      <rPr>
        <sz val="7"/>
        <color theme="1"/>
        <rFont val="Times New Roman"/>
        <family val="1"/>
      </rPr>
      <t>        </t>
    </r>
    <r>
      <rPr>
        <u/>
        <sz val="7"/>
        <color theme="1"/>
        <rFont val="Times New Roman"/>
        <family val="1"/>
      </rPr>
      <t xml:space="preserve"> </t>
    </r>
    <r>
      <rPr>
        <u/>
        <sz val="11"/>
        <color theme="1"/>
        <rFont val="Calibri"/>
        <family val="2"/>
        <scheme val="minor"/>
      </rPr>
      <t>Leasing</t>
    </r>
    <r>
      <rPr>
        <sz val="11"/>
        <color theme="1"/>
        <rFont val="Calibri"/>
        <family val="2"/>
        <scheme val="minor"/>
      </rPr>
      <t xml:space="preserve">– This cell is prepopulated with funds designated for leasing.  Leasing projects are those projects where the applicant (and/or project sponsor) is the leaseholder with the landowner of the housing. </t>
    </r>
    <r>
      <rPr>
        <i/>
        <sz val="11"/>
        <color rgb="FFFF0000"/>
        <rFont val="Calibri"/>
        <family val="2"/>
        <scheme val="minor"/>
      </rPr>
      <t xml:space="preserve"> Note: If not prepopulated, please include the unit configuration in the applicable cells. </t>
    </r>
  </si>
  <si>
    <r>
      <t>·</t>
    </r>
    <r>
      <rPr>
        <sz val="7"/>
        <color theme="1"/>
        <rFont val="Times New Roman"/>
        <family val="1"/>
      </rPr>
      <t>        </t>
    </r>
    <r>
      <rPr>
        <u/>
        <sz val="11"/>
        <color theme="1"/>
        <rFont val="Calibri"/>
        <family val="2"/>
        <scheme val="minor"/>
      </rPr>
      <t>Rental Assistance</t>
    </r>
    <r>
      <rPr>
        <sz val="11"/>
        <color theme="1"/>
        <rFont val="Calibri"/>
        <family val="2"/>
        <scheme val="minor"/>
      </rPr>
      <t xml:space="preserve">– This cell is prepopulated with funds designated for rental assistance.  Rental assistance projects are those projects where the recipient is the leaseholder with the landowner of the housing.  </t>
    </r>
    <r>
      <rPr>
        <b/>
        <u/>
        <sz val="11"/>
        <color theme="1"/>
        <rFont val="Calibri"/>
        <family val="2"/>
        <scheme val="minor"/>
      </rPr>
      <t xml:space="preserve">(Please see Rental Assistance Worksheet below for further instructions) </t>
    </r>
    <r>
      <rPr>
        <i/>
        <sz val="11"/>
        <color rgb="FFFF0000"/>
        <rFont val="Calibri"/>
        <family val="2"/>
        <scheme val="minor"/>
      </rPr>
      <t>Note: If not prepopulated, please include the unit configuration in the applicable cells.</t>
    </r>
  </si>
  <si>
    <r>
      <t>·</t>
    </r>
    <r>
      <rPr>
        <sz val="7"/>
        <color theme="1"/>
        <rFont val="Times New Roman"/>
        <family val="1"/>
      </rPr>
      <t>        </t>
    </r>
    <r>
      <rPr>
        <u/>
        <sz val="7"/>
        <color theme="1"/>
        <rFont val="Times New Roman"/>
        <family val="1"/>
      </rPr>
      <t xml:space="preserve"> </t>
    </r>
    <r>
      <rPr>
        <u/>
        <sz val="11"/>
        <color theme="1"/>
        <rFont val="Calibri"/>
        <family val="2"/>
        <scheme val="minor"/>
      </rPr>
      <t>Supportive Services</t>
    </r>
    <r>
      <rPr>
        <sz val="11"/>
        <color theme="1"/>
        <rFont val="Calibri"/>
        <family val="2"/>
        <scheme val="minor"/>
      </rPr>
      <t xml:space="preserve">– This cell is prepopulated with funds designated for supportive services.  </t>
    </r>
  </si>
  <si>
    <r>
      <t>·</t>
    </r>
    <r>
      <rPr>
        <sz val="7"/>
        <color theme="1"/>
        <rFont val="Times New Roman"/>
        <family val="1"/>
      </rPr>
      <t>        </t>
    </r>
    <r>
      <rPr>
        <u/>
        <sz val="7"/>
        <color theme="1"/>
        <rFont val="Times New Roman"/>
        <family val="1"/>
      </rPr>
      <t xml:space="preserve"> </t>
    </r>
    <r>
      <rPr>
        <u/>
        <sz val="11"/>
        <color theme="1"/>
        <rFont val="Calibri"/>
        <family val="2"/>
        <scheme val="minor"/>
      </rPr>
      <t>Operating Costs</t>
    </r>
    <r>
      <rPr>
        <sz val="11"/>
        <color theme="1"/>
        <rFont val="Calibri"/>
        <family val="2"/>
        <scheme val="minor"/>
      </rPr>
      <t xml:space="preserve">– This cell is prepopulated with project funds designated for operating costs. </t>
    </r>
  </si>
  <si>
    <r>
      <t>·</t>
    </r>
    <r>
      <rPr>
        <sz val="7"/>
        <color theme="1"/>
        <rFont val="Times New Roman"/>
        <family val="1"/>
      </rPr>
      <t>        </t>
    </r>
    <r>
      <rPr>
        <u/>
        <sz val="7"/>
        <color theme="1"/>
        <rFont val="Times New Roman"/>
        <family val="1"/>
      </rPr>
      <t xml:space="preserve"> </t>
    </r>
    <r>
      <rPr>
        <u/>
        <sz val="11"/>
        <color theme="1"/>
        <rFont val="Calibri"/>
        <family val="2"/>
        <scheme val="minor"/>
      </rPr>
      <t>HMIS</t>
    </r>
    <r>
      <rPr>
        <sz val="11"/>
        <color theme="1"/>
        <rFont val="Calibri"/>
        <family val="2"/>
        <scheme val="minor"/>
      </rPr>
      <t xml:space="preserve">– This cell is prepopulated with project funds designated for HMIS.  </t>
    </r>
  </si>
  <si>
    <r>
      <t>·</t>
    </r>
    <r>
      <rPr>
        <sz val="7"/>
        <color theme="1"/>
        <rFont val="Times New Roman"/>
        <family val="1"/>
      </rPr>
      <t>        </t>
    </r>
    <r>
      <rPr>
        <u/>
        <sz val="7"/>
        <color theme="1"/>
        <rFont val="Times New Roman"/>
        <family val="1"/>
      </rPr>
      <t xml:space="preserve"> </t>
    </r>
    <r>
      <rPr>
        <u/>
        <sz val="11"/>
        <color theme="1"/>
        <rFont val="Calibri"/>
        <family val="2"/>
        <scheme val="minor"/>
      </rPr>
      <t>Planning</t>
    </r>
    <r>
      <rPr>
        <sz val="11"/>
        <color theme="1"/>
        <rFont val="Calibri"/>
        <family val="2"/>
        <scheme val="minor"/>
      </rPr>
      <t>– This cell is prepopulated with project funds designated for CoC planning costs. If the CoC was not awarded planning funds in the FY 2012 Competition, this cell will be prepopulated with zero ("0").</t>
    </r>
  </si>
  <si>
    <t xml:space="preserve">Review the amount to ensure they reflect the most current executed grant or grant agreement as amended.  </t>
  </si>
  <si>
    <r>
      <t>·</t>
    </r>
    <r>
      <rPr>
        <sz val="11"/>
        <color theme="1"/>
        <rFont val="Calibri"/>
        <family val="2"/>
        <scheme val="minor"/>
      </rPr>
      <t>      </t>
    </r>
    <r>
      <rPr>
        <u/>
        <sz val="11"/>
        <color theme="1"/>
        <rFont val="Calibri"/>
        <family val="2"/>
        <scheme val="minor"/>
      </rPr>
      <t>SRO Units</t>
    </r>
    <r>
      <rPr>
        <sz val="11"/>
        <color theme="1"/>
        <rFont val="Calibri"/>
        <family val="2"/>
        <scheme val="minor"/>
      </rPr>
      <t>– This cell is prepopulated with the number of SRO bedroom units being renewed for this project.  First-time renewals may request additional units or if the unit configurations differs  from the original (or amended) grant agreement, provided the applicant submits signed copies of the leases to their HUD CPD field office prior to finalizing the FY 2013 GIW showing the requested units are currently being assisted.  SROs are units with occupancy of only one person.  These units may contain food preparation or sanitary facilities, or both.</t>
    </r>
    <r>
      <rPr>
        <b/>
        <i/>
        <sz val="11"/>
        <color rgb="FFFF0000"/>
        <rFont val="Calibri"/>
        <family val="2"/>
        <scheme val="minor"/>
      </rPr>
      <t xml:space="preserve"> (Applicable for leasing AND rental assistance)</t>
    </r>
  </si>
  <si>
    <r>
      <t>·</t>
    </r>
    <r>
      <rPr>
        <sz val="11"/>
        <color theme="1"/>
        <rFont val="Calibri"/>
        <family val="2"/>
        <scheme val="minor"/>
      </rPr>
      <t>      </t>
    </r>
    <r>
      <rPr>
        <u/>
        <sz val="11"/>
        <color theme="1"/>
        <rFont val="Calibri"/>
        <family val="2"/>
        <scheme val="minor"/>
      </rPr>
      <t>0BR Units</t>
    </r>
    <r>
      <rPr>
        <sz val="11"/>
        <color theme="1"/>
        <rFont val="Calibri"/>
        <family val="2"/>
        <scheme val="minor"/>
      </rPr>
      <t xml:space="preserve">– This cell is prepopulated with the number of 0 bedroom units being renewed for this project. First-time renewal applicants may request additional units or unit configurations different from the original (or amended) grant agreement, provided the applicant submits signed copies of the leases to their HUD CPD field office prior to finalizing the FY 2013 GIW showing the requested units are currently being assisted.  0 bedroom units are those in which the living area is not separated from the sleeping area.  The term includes efficiencies, studio apartments, etc.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</si>
  <si>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1BR Units</t>
    </r>
    <r>
      <rPr>
        <sz val="11"/>
        <color theme="1"/>
        <rFont val="Calibri"/>
        <family val="2"/>
        <scheme val="minor"/>
      </rPr>
      <t xml:space="preserve">–This cell is prepopulated with the number of 1-bedroom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</si>
  <si>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2BR Units</t>
    </r>
    <r>
      <rPr>
        <sz val="11"/>
        <color theme="1"/>
        <rFont val="Calibri"/>
        <family val="2"/>
        <scheme val="minor"/>
      </rPr>
      <t xml:space="preserve">– This cell is prepopulated with the number of 2-bedroom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</si>
  <si>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3BR Units</t>
    </r>
    <r>
      <rPr>
        <sz val="11"/>
        <color theme="1"/>
        <rFont val="Calibri"/>
        <family val="2"/>
        <scheme val="minor"/>
      </rPr>
      <t xml:space="preserve">–  This cell is prepopulated with the number of 3-bedroom units being renewed for this project.  First-time renewals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</si>
  <si>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 xml:space="preserve">·     </t>
    </r>
    <r>
      <rPr>
        <u/>
        <sz val="11"/>
        <color theme="1"/>
        <rFont val="Calibri"/>
        <family val="2"/>
        <scheme val="minor"/>
      </rPr>
      <t>4BR Units</t>
    </r>
    <r>
      <rPr>
        <sz val="11"/>
        <color theme="1"/>
        <rFont val="Calibri"/>
        <family val="2"/>
        <scheme val="minor"/>
      </rPr>
      <t xml:space="preserve">– This cell is prepopulated with the number of 4-bedroom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</si>
  <si>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xml:space="preserve">       </t>
    </r>
    <r>
      <rPr>
        <u/>
        <sz val="11"/>
        <color theme="1"/>
        <rFont val="Calibri"/>
        <family val="2"/>
        <scheme val="minor"/>
      </rPr>
      <t>5BR Units</t>
    </r>
    <r>
      <rPr>
        <sz val="11"/>
        <color theme="1"/>
        <rFont val="Calibri"/>
        <family val="2"/>
        <scheme val="minor"/>
      </rPr>
      <t xml:space="preserve">–  This cell is prepopulated with the number of 5-bedroom units being renewed for this project.  First-time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sz val="11"/>
        <color rgb="FFFF0000"/>
        <rFont val="Calibri"/>
        <family val="2"/>
        <scheme val="minor"/>
      </rPr>
      <t xml:space="preserve">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</si>
  <si>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6BR+ Units</t>
    </r>
    <r>
      <rPr>
        <sz val="11"/>
        <color theme="1"/>
        <rFont val="Calibri"/>
        <family val="2"/>
        <scheme val="minor"/>
      </rPr>
      <t xml:space="preserve">–This cell is prepopulated with the number of 6-plus-bedroom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</si>
  <si>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7"/>
        <color theme="1"/>
        <rFont val="Times New Roman"/>
        <family val="1"/>
      </rPr>
      <t>        </t>
    </r>
    <r>
      <rPr>
        <u/>
        <sz val="11"/>
        <color theme="1"/>
        <rFont val="Calibri"/>
        <family val="2"/>
        <scheme val="minor"/>
      </rPr>
      <t>TOTAL Units</t>
    </r>
    <r>
      <rPr>
        <sz val="11"/>
        <color theme="1"/>
        <rFont val="Calibri"/>
        <family val="2"/>
        <scheme val="minor"/>
      </rPr>
      <t xml:space="preserve">–  This cell is a calculation of the total number of units being renewed for this project. </t>
    </r>
  </si>
  <si>
    <r>
      <t>·</t>
    </r>
    <r>
      <rPr>
        <sz val="7"/>
        <color theme="1"/>
        <rFont val="Calibri"/>
        <family val="2"/>
        <scheme val="minor"/>
      </rPr>
      <t>       </t>
    </r>
    <r>
      <rPr>
        <u/>
        <sz val="11"/>
        <color theme="1"/>
        <rFont val="Calibri"/>
        <family val="2"/>
        <scheme val="minor"/>
      </rPr>
      <t>Subtotal</t>
    </r>
    <r>
      <rPr>
        <sz val="11"/>
        <color theme="1"/>
        <rFont val="Calibri"/>
        <family val="2"/>
        <scheme val="minor"/>
      </rPr>
      <t>– This cell is prepopulated with the total of the budget line items</t>
    </r>
    <r>
      <rPr>
        <b/>
        <sz val="11"/>
        <color theme="1"/>
        <rFont val="Calibri"/>
        <family val="2"/>
        <scheme val="minor"/>
      </rPr>
      <t xml:space="preserve"> (excluding Admin.)</t>
    </r>
  </si>
  <si>
    <r>
      <t>·</t>
    </r>
    <r>
      <rPr>
        <sz val="11"/>
        <color theme="1"/>
        <rFont val="Calibri"/>
        <family val="2"/>
        <scheme val="minor"/>
      </rPr>
      <t>    </t>
    </r>
    <r>
      <rPr>
        <u/>
        <sz val="11"/>
        <color theme="1"/>
        <rFont val="Calibri"/>
        <family val="2"/>
        <scheme val="minor"/>
      </rPr>
      <t xml:space="preserve"> Are you increasing Admin to the Max Amount? </t>
    </r>
    <r>
      <rPr>
        <sz val="11"/>
        <color theme="1"/>
        <rFont val="Calibri"/>
        <family val="2"/>
        <scheme val="minor"/>
      </rPr>
      <t xml:space="preserve"> Select 'Yes' or 'No' to indicate whether or not additional Admin. funds will be carved out of the eligible budget line items to be included in the </t>
    </r>
    <r>
      <rPr>
        <i/>
        <sz val="11"/>
        <color theme="1"/>
        <rFont val="Calibri"/>
        <family val="2"/>
        <scheme val="minor"/>
      </rPr>
      <t xml:space="preserve">Administration Costs Requested </t>
    </r>
    <r>
      <rPr>
        <sz val="11"/>
        <color theme="1"/>
        <rFont val="Calibri"/>
        <family val="2"/>
        <scheme val="minor"/>
      </rPr>
      <t>column</t>
    </r>
    <r>
      <rPr>
        <i/>
        <sz val="11"/>
        <color theme="1"/>
        <rFont val="Calibri"/>
        <family val="2"/>
        <scheme val="minor"/>
      </rPr>
      <t xml:space="preserve">.  </t>
    </r>
  </si>
  <si>
    <r>
      <t xml:space="preserve">·      </t>
    </r>
    <r>
      <rPr>
        <u/>
        <sz val="11"/>
        <color rgb="FF000000"/>
        <rFont val="Calibri"/>
        <family val="2"/>
        <scheme val="minor"/>
      </rPr>
      <t xml:space="preserve">Administration Costs Requested </t>
    </r>
    <r>
      <rPr>
        <u/>
        <sz val="11"/>
        <color rgb="FFFF0000"/>
        <rFont val="Calibri"/>
        <family val="2"/>
        <scheme val="minor"/>
      </rPr>
      <t>(up to 10 percent)</t>
    </r>
    <r>
      <rPr>
        <sz val="11"/>
        <color rgb="FF000000"/>
        <rFont val="Calibri"/>
        <family val="2"/>
        <scheme val="minor"/>
      </rPr>
      <t xml:space="preserve"> –   If 'Yes' is selected in the column above, in this cell, project applicants must indicate the amount of administrative funds requested.  Under the CoC Program interim rule, project applicants may request up to 10 percent for administration costs without increasing the total ARA for that project.  </t>
    </r>
    <r>
      <rPr>
        <i/>
        <sz val="11"/>
        <color rgb="FFFF0000"/>
        <rFont val="Calibri"/>
        <family val="2"/>
        <scheme val="minor"/>
      </rPr>
      <t xml:space="preserve">Note: The sum that is inserted in this field are the funds carved out plus the funds in the Calculated Administration Costs column. Please notate those BLI(s) with the corresponding amount(s) in the 'Comments' column.  </t>
    </r>
  </si>
  <si>
    <r>
      <t>·</t>
    </r>
    <r>
      <rPr>
        <sz val="7"/>
        <color rgb="FF000000"/>
        <rFont val="Times New Roman"/>
        <family val="1"/>
      </rPr>
      <t xml:space="preserve">        </t>
    </r>
    <r>
      <rPr>
        <u/>
        <sz val="11"/>
        <color rgb="FF000000"/>
        <rFont val="Calibri"/>
        <family val="2"/>
        <scheme val="minor"/>
      </rPr>
      <t xml:space="preserve"> Calculated Administration Costs </t>
    </r>
    <r>
      <rPr>
        <sz val="11"/>
        <color rgb="FF000000"/>
        <rFont val="Calibri"/>
        <family val="2"/>
        <scheme val="minor"/>
      </rPr>
      <t xml:space="preserve">–This cell is prepopulated with the maximum amount of administration costs allowed for the project.  For existing renewals, this field will be pre-populated with the Admin. awarded in the previous year’s competition.  For first-time former SHP renewals, this field will be prepopulated with previously awarded Admin., in addition to a 2 percent increase.  For first-time former S+C renewals, this field will be prepopulated with the 7 percent Admin. </t>
    </r>
    <r>
      <rPr>
        <i/>
        <sz val="11"/>
        <color rgb="FFFF0000"/>
        <rFont val="Calibri"/>
        <family val="2"/>
        <scheme val="minor"/>
      </rPr>
      <t xml:space="preserve">Note:  this figure is based on 1 year of funding. </t>
    </r>
  </si>
  <si>
    <r>
      <t>·</t>
    </r>
    <r>
      <rPr>
        <sz val="7"/>
        <color theme="1"/>
        <rFont val="Times New Roman"/>
        <family val="1"/>
      </rPr>
      <t>        </t>
    </r>
    <r>
      <rPr>
        <u/>
        <sz val="7"/>
        <color theme="1"/>
        <rFont val="Times New Roman"/>
        <family val="1"/>
      </rPr>
      <t xml:space="preserve"> </t>
    </r>
    <r>
      <rPr>
        <u/>
        <sz val="11"/>
        <color theme="1"/>
        <rFont val="Calibri"/>
        <family val="2"/>
        <scheme val="minor"/>
      </rPr>
      <t>Total Annual Renewal Amount (ARA)</t>
    </r>
    <r>
      <rPr>
        <sz val="11"/>
        <color theme="1"/>
        <rFont val="Calibri"/>
        <family val="2"/>
        <scheme val="minor"/>
      </rPr>
      <t>– This cell is a calculation of all of the budget line items under a project.  The ARA is the maximum amount of funds that can be renewed for the project.  The ARA for each renewal project on the GIW contributes to the CoC's total Annual Renewal Demand (ARD).</t>
    </r>
  </si>
  <si>
    <t>SECTION 3 - REQUESTED BUDGET LINE ITEMS (BLIs) AND UNITS FOR FY 2012 COMPETITION</t>
  </si>
  <si>
    <t xml:space="preserve">   SUB-SECTION 3.2 - REQUESTED GRANT CHARACTERISTICS</t>
  </si>
  <si>
    <r>
      <t>·</t>
    </r>
    <r>
      <rPr>
        <sz val="7"/>
        <color theme="1"/>
        <rFont val="Times New Roman"/>
        <family val="1"/>
      </rPr>
      <t>        </t>
    </r>
    <r>
      <rPr>
        <u/>
        <sz val="7"/>
        <color theme="1"/>
        <rFont val="Times New Roman"/>
        <family val="1"/>
      </rPr>
      <t xml:space="preserve"> </t>
    </r>
    <r>
      <rPr>
        <u/>
        <sz val="11"/>
        <color theme="1"/>
        <rFont val="Calibri"/>
        <family val="2"/>
        <scheme val="minor"/>
      </rPr>
      <t>Lease Structure</t>
    </r>
    <r>
      <rPr>
        <u/>
        <sz val="7"/>
        <color theme="1"/>
        <rFont val="Times New Roman"/>
        <family val="1"/>
      </rPr>
      <t xml:space="preserve"> </t>
    </r>
    <r>
      <rPr>
        <sz val="11"/>
        <color theme="1"/>
        <rFont val="Calibri"/>
        <family val="2"/>
        <scheme val="minor"/>
      </rPr>
      <t xml:space="preserve">– If the leasing project is leasing a structure to provide supportive services, select 'YES'.  If it is not leasing a structure, select 'NO'.  If it does not have a leasing line item, select 'N/A'.  </t>
    </r>
  </si>
  <si>
    <r>
      <t>·</t>
    </r>
    <r>
      <rPr>
        <sz val="11"/>
        <color theme="1"/>
        <rFont val="Calibri"/>
        <family val="2"/>
        <scheme val="minor"/>
      </rPr>
      <t>      </t>
    </r>
    <r>
      <rPr>
        <u/>
        <sz val="11"/>
        <color theme="1"/>
        <rFont val="Calibri"/>
        <family val="2"/>
        <scheme val="minor"/>
      </rPr>
      <t xml:space="preserve">Housing Assistance Type </t>
    </r>
    <r>
      <rPr>
        <sz val="11"/>
        <color theme="1"/>
        <rFont val="Calibri"/>
        <family val="2"/>
        <scheme val="minor"/>
      </rPr>
      <t xml:space="preserve">– Select from the dropdown menu select the applicable housing type.  </t>
    </r>
    <r>
      <rPr>
        <b/>
        <sz val="11"/>
        <color rgb="FFFF0000"/>
        <rFont val="Calibri"/>
        <family val="2"/>
        <scheme val="minor"/>
      </rPr>
      <t xml:space="preserve">Note: If a rental assistance project, the housing type must reflect the most recent executed grant agreement, or as amended; do not change the housing type. </t>
    </r>
  </si>
  <si>
    <r>
      <t>·</t>
    </r>
    <r>
      <rPr>
        <sz val="7"/>
        <color theme="1"/>
        <rFont val="Times New Roman"/>
        <family val="1"/>
      </rPr>
      <t>        </t>
    </r>
    <r>
      <rPr>
        <u/>
        <sz val="11"/>
        <color theme="1"/>
        <rFont val="Calibri"/>
        <family val="2"/>
        <scheme val="minor"/>
      </rPr>
      <t xml:space="preserve">Was a lease provided to the HUD CPD field office for units? </t>
    </r>
    <r>
      <rPr>
        <sz val="11"/>
        <color theme="1"/>
        <rFont val="Calibri"/>
        <family val="2"/>
        <scheme val="minor"/>
      </rPr>
      <t>– First-time renewal S+C projects that are requesting additional units that were not part of the original executed grant agreement or grant agreement as amended must provide copies of leases for</t>
    </r>
    <r>
      <rPr>
        <b/>
        <u/>
        <sz val="11"/>
        <color rgb="FFFF0000"/>
        <rFont val="Calibri"/>
        <family val="2"/>
        <scheme val="minor"/>
      </rPr>
      <t xml:space="preserve"> ALL</t>
    </r>
    <r>
      <rPr>
        <sz val="11"/>
        <color theme="1"/>
        <rFont val="Calibri"/>
        <family val="2"/>
        <scheme val="minor"/>
      </rPr>
      <t xml:space="preserve"> of the units that are being requested.  Additionally, first-time renewal projects that are converting from leasing to rental assistance, must provide copies of </t>
    </r>
    <r>
      <rPr>
        <b/>
        <u/>
        <sz val="11"/>
        <color rgb="FFFF0000"/>
        <rFont val="Calibri"/>
        <family val="2"/>
        <scheme val="minor"/>
      </rPr>
      <t>ALL</t>
    </r>
    <r>
      <rPr>
        <sz val="11"/>
        <color theme="1"/>
        <rFont val="Calibri"/>
        <family val="2"/>
        <scheme val="minor"/>
      </rPr>
      <t xml:space="preserve"> of the leases as documentation to the HUD CPD field office prior to the close of the FY 2013 CoC Registration in </t>
    </r>
    <r>
      <rPr>
        <i/>
        <sz val="11"/>
        <color theme="1"/>
        <rFont val="Calibri"/>
        <family val="2"/>
        <scheme val="minor"/>
      </rPr>
      <t>e-snaps</t>
    </r>
    <r>
      <rPr>
        <sz val="11"/>
        <color theme="1"/>
        <rFont val="Calibri"/>
        <family val="2"/>
        <scheme val="minor"/>
      </rPr>
      <t xml:space="preserve">.  Select from the dropdown menu 'Yes' or  'No' if ALL copies were provided to the HUD CPD field office. If not, explain why in the Comments column.  </t>
    </r>
  </si>
  <si>
    <r>
      <t>·</t>
    </r>
    <r>
      <rPr>
        <sz val="7"/>
        <color theme="1"/>
        <rFont val="Times New Roman"/>
        <family val="1"/>
      </rPr>
      <t>        </t>
    </r>
    <r>
      <rPr>
        <u/>
        <sz val="7"/>
        <color theme="1"/>
        <rFont val="Times New Roman"/>
        <family val="1"/>
      </rPr>
      <t xml:space="preserve"> </t>
    </r>
    <r>
      <rPr>
        <u/>
        <sz val="11"/>
        <color theme="1"/>
        <rFont val="Calibri"/>
        <family val="2"/>
        <scheme val="minor"/>
      </rPr>
      <t xml:space="preserve">Has the project been included in a HUD approved consolidation? </t>
    </r>
    <r>
      <rPr>
        <sz val="11"/>
        <color theme="1"/>
        <rFont val="Calibri"/>
        <family val="2"/>
        <scheme val="minor"/>
      </rPr>
      <t xml:space="preserve">– Applicants may consolidate projects with the same project component type.  If the project received HUD-approval OR HUD-approval is pending to consolidate with another eligible renewal project and will be granted </t>
    </r>
    <r>
      <rPr>
        <b/>
        <u/>
        <sz val="11"/>
        <color theme="1"/>
        <rFont val="Calibri"/>
        <family val="2"/>
        <scheme val="minor"/>
      </rPr>
      <t>prior to</t>
    </r>
    <r>
      <rPr>
        <sz val="11"/>
        <color theme="1"/>
        <rFont val="Calibri"/>
        <family val="2"/>
        <scheme val="minor"/>
      </rPr>
      <t xml:space="preserve"> opening of the CoC Program Competition, select from the dropdown menu 'YES' </t>
    </r>
    <r>
      <rPr>
        <b/>
        <u/>
        <sz val="11"/>
        <color theme="1"/>
        <rFont val="Calibri"/>
        <family val="2"/>
        <scheme val="minor"/>
      </rPr>
      <t>AND</t>
    </r>
    <r>
      <rPr>
        <sz val="11"/>
        <color theme="1"/>
        <rFont val="Calibri"/>
        <family val="2"/>
        <scheme val="minor"/>
      </rPr>
      <t xml:space="preserve"> in the Comments column indicate the date the consolidate was approved by HUD or will be approved.  If the project does not fall under one of the two categories above, select 'NO'.  </t>
    </r>
    <r>
      <rPr>
        <i/>
        <sz val="11"/>
        <color rgb="FFFF0000"/>
        <rFont val="Calibri"/>
        <family val="2"/>
        <scheme val="minor"/>
      </rPr>
      <t xml:space="preserve">Note:  If the pending consolidation does not take place prior to the opening of the FY 2013 CoC Program Competition, these renewal grants MUST submit separate project applications in e-snaps; they are prohibited from submitting one project application. </t>
    </r>
  </si>
  <si>
    <r>
      <t>·</t>
    </r>
    <r>
      <rPr>
        <sz val="7"/>
        <color theme="1"/>
        <rFont val="Times New Roman"/>
        <family val="1"/>
      </rPr>
      <t xml:space="preserve">         </t>
    </r>
    <r>
      <rPr>
        <u/>
        <sz val="11"/>
        <color theme="1"/>
        <rFont val="Calibri"/>
        <family val="2"/>
        <scheme val="minor"/>
      </rPr>
      <t xml:space="preserve">Comments - </t>
    </r>
    <r>
      <rPr>
        <sz val="11"/>
        <color theme="1"/>
        <rFont val="Calibri"/>
        <family val="2"/>
        <scheme val="minor"/>
      </rPr>
      <t xml:space="preserve"> If there are any other notes regarding this sub-section you intend to submit to HUD enter them here.</t>
    </r>
  </si>
  <si>
    <t xml:space="preserve">SECTION 4 - PROJECTS PERFORMANCE AND CAPACITY </t>
  </si>
  <si>
    <t>HUD USE ONLY; NO ACTION REQUIRED BY THE COC OR PROJECT APPLICANTS</t>
  </si>
  <si>
    <t>SECTION 5 - SUMMARY OF COC ELIGIBLE FUNDS</t>
  </si>
  <si>
    <r>
      <t>·</t>
    </r>
    <r>
      <rPr>
        <sz val="7"/>
        <color theme="1"/>
        <rFont val="Times New Roman"/>
        <family val="1"/>
      </rPr>
      <t>        </t>
    </r>
    <r>
      <rPr>
        <u/>
        <sz val="7"/>
        <color theme="1"/>
        <rFont val="Times New Roman"/>
        <family val="1"/>
      </rPr>
      <t xml:space="preserve"> </t>
    </r>
    <r>
      <rPr>
        <u/>
        <sz val="11"/>
        <color theme="1"/>
        <rFont val="Calibri"/>
        <family val="2"/>
        <scheme val="minor"/>
      </rPr>
      <t>CoC's Annual Renewal Demand</t>
    </r>
    <r>
      <rPr>
        <u/>
        <sz val="7"/>
        <color theme="1"/>
        <rFont val="Times New Roman"/>
        <family val="1"/>
      </rPr>
      <t xml:space="preserve"> </t>
    </r>
    <r>
      <rPr>
        <sz val="11"/>
        <color theme="1"/>
        <rFont val="Calibri"/>
        <family val="2"/>
        <scheme val="minor"/>
      </rPr>
      <t>– This cell is a calculation of the total ARD amount for all of the projects listed on the GIW</t>
    </r>
    <r>
      <rPr>
        <sz val="11"/>
        <color rgb="FF0000FF"/>
        <rFont val="Calibri"/>
        <family val="2"/>
        <scheme val="minor"/>
      </rPr>
      <t xml:space="preserve">.  </t>
    </r>
    <r>
      <rPr>
        <sz val="11"/>
        <color theme="1"/>
        <rFont val="Calibri"/>
        <family val="2"/>
        <scheme val="minor"/>
      </rPr>
      <t>This amount includes any first-time S+C renewal and planning projects that were awarded in the FY 2012 Competition.</t>
    </r>
  </si>
  <si>
    <r>
      <t>·</t>
    </r>
    <r>
      <rPr>
        <sz val="7"/>
        <color theme="1"/>
        <rFont val="Times New Roman"/>
        <family val="1"/>
      </rPr>
      <t>        </t>
    </r>
    <r>
      <rPr>
        <u/>
        <sz val="7"/>
        <color theme="1"/>
        <rFont val="Times New Roman"/>
        <family val="1"/>
      </rPr>
      <t xml:space="preserve"> </t>
    </r>
    <r>
      <rPr>
        <u/>
        <sz val="11"/>
        <color theme="1"/>
        <rFont val="Calibri"/>
        <family val="2"/>
        <scheme val="minor"/>
      </rPr>
      <t>HUD USE ONY</t>
    </r>
    <r>
      <rPr>
        <sz val="11"/>
        <color theme="1"/>
        <rFont val="Calibri"/>
        <family val="2"/>
        <scheme val="minor"/>
      </rPr>
      <t xml:space="preserve">– </t>
    </r>
    <r>
      <rPr>
        <b/>
        <sz val="11"/>
        <color rgb="FFFF0000"/>
        <rFont val="Calibri"/>
        <family val="2"/>
        <scheme val="minor"/>
      </rPr>
      <t>NO ACTION IS REQUIRED BY THE COC OR PROJECT APPLICANTS</t>
    </r>
  </si>
  <si>
    <t>ADDING RENEWALS TO THE GIW</t>
  </si>
  <si>
    <r>
      <t xml:space="preserve">If there are eligible renewal projects that are </t>
    </r>
    <r>
      <rPr>
        <b/>
        <u/>
        <sz val="11"/>
        <color theme="1"/>
        <rFont val="Calibri"/>
        <family val="2"/>
        <scheme val="minor"/>
      </rPr>
      <t>not</t>
    </r>
    <r>
      <rPr>
        <sz val="11"/>
        <color theme="1"/>
        <rFont val="Calibri"/>
        <family val="2"/>
        <scheme val="minor"/>
      </rPr>
      <t xml:space="preserve"> pre-populated on the GIW, the CoC must add those prior to submitting to the GIW to the HUD CPD field office.  There are four steps to adding renewals to the GIW.  </t>
    </r>
    <r>
      <rPr>
        <b/>
        <u/>
        <sz val="11"/>
        <color rgb="FFFF0000"/>
        <rFont val="Calibri"/>
        <family val="2"/>
        <scheme val="minor"/>
      </rPr>
      <t xml:space="preserve">It is ultimately the Collaborative Applicant's responsibility to ensure ALL eligible renewal projects are listed on the GIW to ensure an accurate ARD calculation.  </t>
    </r>
  </si>
  <si>
    <r>
      <t xml:space="preserve">       </t>
    </r>
    <r>
      <rPr>
        <sz val="11"/>
        <color theme="1"/>
        <rFont val="Symbol"/>
        <family val="1"/>
        <charset val="2"/>
      </rPr>
      <t>·</t>
    </r>
    <r>
      <rPr>
        <sz val="11"/>
        <color theme="1"/>
        <rFont val="Calibri"/>
        <family val="2"/>
        <scheme val="minor"/>
      </rPr>
      <t>       </t>
    </r>
    <r>
      <rPr>
        <u/>
        <sz val="11"/>
        <color theme="1"/>
        <rFont val="Calibri"/>
        <family val="2"/>
        <scheme val="minor"/>
      </rPr>
      <t> Step 1</t>
    </r>
    <r>
      <rPr>
        <sz val="11"/>
        <color theme="1"/>
        <rFont val="Calibri"/>
        <family val="2"/>
        <scheme val="minor"/>
      </rPr>
      <t xml:space="preserve">- Complete all of the Section 1 - Applicant and Project Information.  This is the information that reflects the project's current status.  In the "Comments" column (within this section), indicate that this is an eligible project for renewal that was not pre-populated on the GIW.  </t>
    </r>
  </si>
  <si>
    <r>
      <t xml:space="preserve">       </t>
    </r>
    <r>
      <rPr>
        <sz val="11"/>
        <color theme="1"/>
        <rFont val="Symbol"/>
        <family val="1"/>
        <charset val="2"/>
      </rPr>
      <t xml:space="preserve">·      </t>
    </r>
    <r>
      <rPr>
        <u/>
        <sz val="11"/>
        <color theme="1"/>
        <rFont val="Calibri"/>
        <family val="2"/>
        <scheme val="minor"/>
      </rPr>
      <t>Step 2</t>
    </r>
    <r>
      <rPr>
        <sz val="11"/>
        <color theme="1"/>
        <rFont val="Calibri"/>
        <family val="2"/>
        <scheme val="minor"/>
      </rPr>
      <t xml:space="preserve"> – Complete Section 2 - Current Budget Line Items (BLI) and Unit Configuration.  For Sub-Section 2.1, enter in the current budget line items as reflected in the original (or amended) grant agreement.  Column V is a formula calculation (hidden)and should reflect the amount of your project as indicated in the grant agreement or grant agreement as amended.  If it does not, check your data entry to determine whether entries are accurate.  Also, make sure that the Grant Term is correct.  If a first-time renewal +C project has been added, enter the dollar amount of the award as reflected in the grant agreement or grant agreement as amended  under Rental Assistance.  Adding first-time S+C projects also require the completion of Sub-Section 2.2, using the number and unit configuration of the current S+C project.  </t>
    </r>
  </si>
  <si>
    <r>
      <t xml:space="preserve">        </t>
    </r>
    <r>
      <rPr>
        <sz val="11"/>
        <color theme="1"/>
        <rFont val="Symbol"/>
        <family val="1"/>
        <charset val="2"/>
      </rPr>
      <t xml:space="preserve">·     </t>
    </r>
    <r>
      <rPr>
        <sz val="11"/>
        <color theme="1"/>
        <rFont val="Calibri"/>
        <family val="2"/>
        <scheme val="minor"/>
      </rPr>
      <t xml:space="preserve"> </t>
    </r>
    <r>
      <rPr>
        <u/>
        <sz val="11"/>
        <color theme="1"/>
        <rFont val="Calibri"/>
        <family val="2"/>
        <scheme val="minor"/>
      </rPr>
      <t>Step 3</t>
    </r>
    <r>
      <rPr>
        <sz val="11"/>
        <color theme="1"/>
        <rFont val="Calibri"/>
        <family val="2"/>
        <scheme val="minor"/>
      </rPr>
      <t xml:space="preserve"> – Complete Sub-Section 2.3 - Current Grant Characteristics, answer the questions in this section.  In the "Comments" column (within this section), enter in the justification for the project's entry on the GIW (e.g., first-time renewal, expiration date in CY 2014).  </t>
    </r>
  </si>
  <si>
    <r>
      <t xml:space="preserve">       </t>
    </r>
    <r>
      <rPr>
        <sz val="11"/>
        <color theme="1"/>
        <rFont val="Symbol"/>
        <family val="1"/>
        <charset val="2"/>
      </rPr>
      <t xml:space="preserve">·      </t>
    </r>
    <r>
      <rPr>
        <u/>
        <sz val="11"/>
        <color theme="1"/>
        <rFont val="Calibri"/>
        <family val="2"/>
        <scheme val="minor"/>
      </rPr>
      <t>Step 4</t>
    </r>
    <r>
      <rPr>
        <sz val="11"/>
        <color theme="1"/>
        <rFont val="Calibri"/>
        <family val="2"/>
        <scheme val="minor"/>
      </rPr>
      <t xml:space="preserve"> – Complete Section 3 - Requested Budget Line Items (BLI) and Unit Configuration for the FY 2013 Competition.  Refer to the Section 3 instructions above.  </t>
    </r>
  </si>
  <si>
    <t>RENTAL ASSISTANCE WORKSHEET - (TAB)</t>
  </si>
  <si>
    <t xml:space="preserve">   RENTAL ASSISTANCE PROJECTS ONLY</t>
  </si>
  <si>
    <r>
      <t>·</t>
    </r>
    <r>
      <rPr>
        <sz val="7"/>
        <color theme="1"/>
        <rFont val="Calibri"/>
        <family val="2"/>
        <scheme val="minor"/>
      </rPr>
      <t>    </t>
    </r>
    <r>
      <rPr>
        <u/>
        <sz val="7"/>
        <color theme="1"/>
        <rFont val="Calibri"/>
        <family val="2"/>
        <scheme val="minor"/>
      </rPr>
      <t xml:space="preserve"> </t>
    </r>
    <r>
      <rPr>
        <u/>
        <sz val="11"/>
        <color theme="1"/>
        <rFont val="Calibri"/>
        <family val="2"/>
        <scheme val="minor"/>
      </rPr>
      <t>Project Name</t>
    </r>
    <r>
      <rPr>
        <sz val="11"/>
        <color theme="1"/>
        <rFont val="Calibri"/>
        <family val="2"/>
        <scheme val="minor"/>
      </rPr>
      <t xml:space="preserve">– Applicants use this cell to record the Project Name for the Rental Assistance project for which they are attempting to calculate the budget. </t>
    </r>
  </si>
  <si>
    <r>
      <t>·</t>
    </r>
    <r>
      <rPr>
        <sz val="7"/>
        <color theme="1"/>
        <rFont val="Calibri"/>
        <family val="2"/>
        <scheme val="minor"/>
      </rPr>
      <t>        </t>
    </r>
    <r>
      <rPr>
        <u/>
        <sz val="7"/>
        <color theme="1"/>
        <rFont val="Calibri"/>
        <family val="2"/>
        <scheme val="minor"/>
      </rPr>
      <t xml:space="preserve"> </t>
    </r>
    <r>
      <rPr>
        <u/>
        <sz val="11"/>
        <color theme="1"/>
        <rFont val="Calibri"/>
        <family val="2"/>
        <scheme val="minor"/>
      </rPr>
      <t>Project Number</t>
    </r>
    <r>
      <rPr>
        <sz val="11"/>
        <color theme="1"/>
        <rFont val="Calibri"/>
        <family val="2"/>
        <scheme val="minor"/>
      </rPr>
      <t xml:space="preserve">– Applicants use this cell to record the Project Number for the Rental Assistance project for which they are attempting to calculate the budget. </t>
    </r>
  </si>
  <si>
    <r>
      <t>·</t>
    </r>
    <r>
      <rPr>
        <sz val="7"/>
        <color theme="1"/>
        <rFont val="Calibri"/>
        <family val="2"/>
        <scheme val="minor"/>
      </rPr>
      <t>        </t>
    </r>
    <r>
      <rPr>
        <u/>
        <sz val="11"/>
        <color theme="1"/>
        <rFont val="Calibri"/>
        <family val="2"/>
        <scheme val="minor"/>
      </rPr>
      <t>Rental Assistance</t>
    </r>
    <r>
      <rPr>
        <sz val="11"/>
        <color theme="1"/>
        <rFont val="Calibri"/>
        <family val="2"/>
        <scheme val="minor"/>
      </rPr>
      <t xml:space="preserve">– This is a running total protected cell.  After completing the Rental Assistance worksheet, applicants will use this amount to populate the Rental Assistance field in Section 3.1 </t>
    </r>
    <r>
      <rPr>
        <sz val="11"/>
        <color rgb="FFFF0000"/>
        <rFont val="Calibri"/>
        <family val="2"/>
        <scheme val="minor"/>
      </rPr>
      <t xml:space="preserve"> </t>
    </r>
  </si>
  <si>
    <t>Rental Assistance Table</t>
  </si>
  <si>
    <r>
      <t>·</t>
    </r>
    <r>
      <rPr>
        <sz val="7"/>
        <color theme="1"/>
        <rFont val="Calibri"/>
        <family val="2"/>
        <scheme val="minor"/>
      </rPr>
      <t>       </t>
    </r>
    <r>
      <rPr>
        <u/>
        <sz val="11"/>
        <color theme="1"/>
        <rFont val="Calibri"/>
        <family val="2"/>
        <scheme val="minor"/>
      </rPr>
      <t>County/FMR Area</t>
    </r>
    <r>
      <rPr>
        <sz val="11"/>
        <color theme="1"/>
        <rFont val="Calibri"/>
        <family val="2"/>
        <scheme val="minor"/>
      </rPr>
      <t xml:space="preserve">– Applicants use this cell to record the County/FMR Area for the Rental Assistance project for which they are attempting to calculate the budget. </t>
    </r>
  </si>
  <si>
    <r>
      <t>·</t>
    </r>
    <r>
      <rPr>
        <sz val="11"/>
        <color theme="1"/>
        <rFont val="Calibri"/>
        <family val="2"/>
        <scheme val="minor"/>
      </rPr>
      <t>     Applicants must Indicate the number of units for which funding is being requested (unit mix should match unit designation in Section 3 of the GIW).  The applicant must enter the corresponding FMR amounts (using FY 2013 Fair Market Rents Document System) and budget totals will auto-calculate.</t>
    </r>
    <r>
      <rPr>
        <sz val="11"/>
        <color rgb="FFFF0000"/>
        <rFont val="Calibri"/>
        <family val="2"/>
        <scheme val="minor"/>
      </rPr>
      <t xml:space="preserve"> </t>
    </r>
  </si>
  <si>
    <r>
      <t>·</t>
    </r>
    <r>
      <rPr>
        <b/>
        <sz val="11"/>
        <color theme="1"/>
        <rFont val="Calibri"/>
        <family val="2"/>
        <scheme val="minor"/>
      </rPr>
      <t>    </t>
    </r>
    <r>
      <rPr>
        <sz val="11"/>
        <color theme="1"/>
        <rFont val="Calibri"/>
        <family val="2"/>
        <scheme val="minor"/>
      </rPr>
      <t>The Rental Assistance Worksheet contains 10 tables for calculating the Rental Assistance Budget Amount for projects with multiple Counties/FMR Areas. These areas will all be totaled in the Rental Assistance field located at the top of the Rental Assistance Worksheet.</t>
    </r>
  </si>
  <si>
    <t>Applicants may  calculate the Rental Assistance Budget Amount for any additional projects contained with the GIW, using the following the steps.</t>
  </si>
  <si>
    <t>Steps to create a new Rental Assistance Worksheet</t>
  </si>
  <si>
    <r>
      <t xml:space="preserve">1.    Move your mouse cursor over the tab name of the </t>
    </r>
    <r>
      <rPr>
        <b/>
        <sz val="11"/>
        <color theme="1"/>
        <rFont val="Calibri"/>
        <family val="2"/>
        <scheme val="minor"/>
      </rPr>
      <t>Rental Assistance</t>
    </r>
    <r>
      <rPr>
        <sz val="11"/>
        <color theme="1"/>
        <rFont val="Calibri"/>
        <family val="2"/>
        <scheme val="minor"/>
      </rPr>
      <t xml:space="preserve"> worksheet.</t>
    </r>
  </si>
  <si>
    <r>
      <t xml:space="preserve">2.    Right Click on the tab and select the option </t>
    </r>
    <r>
      <rPr>
        <b/>
        <sz val="11"/>
        <color theme="1"/>
        <rFont val="Calibri"/>
        <family val="2"/>
        <scheme val="minor"/>
      </rPr>
      <t>Move or Copy…</t>
    </r>
  </si>
  <si>
    <r>
      <t xml:space="preserve">3.    Once the </t>
    </r>
    <r>
      <rPr>
        <b/>
        <sz val="11"/>
        <color theme="1"/>
        <rFont val="Calibri"/>
        <family val="2"/>
        <scheme val="minor"/>
      </rPr>
      <t>Move or Copy</t>
    </r>
    <r>
      <rPr>
        <sz val="11"/>
        <color theme="1"/>
        <rFont val="Calibri"/>
        <family val="2"/>
        <scheme val="minor"/>
      </rPr>
      <t xml:space="preserve"> window is displayed, select </t>
    </r>
    <r>
      <rPr>
        <b/>
        <sz val="11"/>
        <color theme="1"/>
        <rFont val="Calibri"/>
        <family val="2"/>
        <scheme val="minor"/>
      </rPr>
      <t>(move to end)</t>
    </r>
  </si>
  <si>
    <r>
      <t xml:space="preserve">4.    Click the checkbox next to </t>
    </r>
    <r>
      <rPr>
        <b/>
        <sz val="11"/>
        <color theme="1"/>
        <rFont val="Calibri"/>
        <family val="2"/>
        <scheme val="minor"/>
      </rPr>
      <t>Create a copy</t>
    </r>
    <r>
      <rPr>
        <sz val="11"/>
        <color theme="1"/>
        <rFont val="Calibri"/>
        <family val="2"/>
        <scheme val="minor"/>
      </rPr>
      <t xml:space="preserve"> and then click </t>
    </r>
    <r>
      <rPr>
        <b/>
        <sz val="11"/>
        <color theme="1"/>
        <rFont val="Calibri"/>
        <family val="2"/>
        <scheme val="minor"/>
      </rPr>
      <t>OK</t>
    </r>
    <r>
      <rPr>
        <sz val="11"/>
        <color theme="1"/>
        <rFont val="Calibri"/>
        <family val="2"/>
        <scheme val="minor"/>
      </rPr>
      <t>.</t>
    </r>
  </si>
  <si>
    <r>
      <t xml:space="preserve">5.    A message box should appear,  select </t>
    </r>
    <r>
      <rPr>
        <b/>
        <sz val="11"/>
        <color theme="1"/>
        <rFont val="Calibri"/>
        <family val="2"/>
        <scheme val="minor"/>
      </rPr>
      <t>Yes</t>
    </r>
  </si>
  <si>
    <t>6.    Delete the data entered in the Project Name, Project Number and County/FMR Area fields.</t>
  </si>
  <si>
    <r>
      <t xml:space="preserve">7.    Delete the amounts entered in the all of the </t>
    </r>
    <r>
      <rPr>
        <b/>
        <sz val="11"/>
        <color theme="1"/>
        <rFont val="Calibri"/>
        <family val="2"/>
        <scheme val="minor"/>
      </rPr>
      <t># of Units</t>
    </r>
    <r>
      <rPr>
        <sz val="11"/>
        <color theme="1"/>
        <rFont val="Calibri"/>
        <family val="2"/>
        <scheme val="minor"/>
      </rPr>
      <t xml:space="preserve"> and </t>
    </r>
    <r>
      <rPr>
        <b/>
        <sz val="11"/>
        <color theme="1"/>
        <rFont val="Calibri"/>
        <family val="2"/>
        <scheme val="minor"/>
      </rPr>
      <t>FMR</t>
    </r>
    <r>
      <rPr>
        <sz val="11"/>
        <color theme="1"/>
        <rFont val="Calibri"/>
        <family val="2"/>
        <scheme val="minor"/>
      </rPr>
      <t xml:space="preserve"> columns. Once this has been completed, applicants should be able to use the Rental Assistance Worksheet to calculate the budget for an additional project.</t>
    </r>
  </si>
  <si>
    <t>Special Note: For rental assistance projects that have SRO units and/or 5+ units, use the following formulas to manually calculate the total rental assistance to be entered in the applicable cell(s) on the GIW:</t>
  </si>
  <si>
    <r>
      <t>·</t>
    </r>
    <r>
      <rPr>
        <sz val="7"/>
        <color theme="1"/>
        <rFont val="Times New Roman"/>
        <family val="1"/>
      </rPr>
      <t xml:space="preserve">         </t>
    </r>
    <r>
      <rPr>
        <sz val="11"/>
        <color theme="1"/>
        <rFont val="Calibri"/>
        <family val="2"/>
        <scheme val="minor"/>
      </rPr>
      <t>SRO = 1Bdrm FMR x 0.75</t>
    </r>
  </si>
  <si>
    <r>
      <t>·</t>
    </r>
    <r>
      <rPr>
        <sz val="7"/>
        <color theme="1"/>
        <rFont val="Times New Roman"/>
        <family val="1"/>
      </rPr>
      <t xml:space="preserve">         </t>
    </r>
    <r>
      <rPr>
        <sz val="11"/>
        <color theme="1"/>
        <rFont val="Calibri"/>
        <family val="2"/>
        <scheme val="minor"/>
      </rPr>
      <t>5 Bedroom = 4Bdrm FMR x 1.15</t>
    </r>
  </si>
  <si>
    <r>
      <t>·</t>
    </r>
    <r>
      <rPr>
        <sz val="7"/>
        <color theme="1"/>
        <rFont val="Times New Roman"/>
        <family val="1"/>
      </rPr>
      <t xml:space="preserve">         </t>
    </r>
    <r>
      <rPr>
        <sz val="11"/>
        <color theme="1"/>
        <rFont val="Calibri"/>
        <family val="2"/>
        <scheme val="minor"/>
      </rPr>
      <t>6 Bedroom = 4Bdrm FMR x 1.30</t>
    </r>
  </si>
  <si>
    <r>
      <t>·</t>
    </r>
    <r>
      <rPr>
        <sz val="7"/>
        <color theme="1"/>
        <rFont val="Times New Roman"/>
        <family val="1"/>
      </rPr>
      <t xml:space="preserve">         </t>
    </r>
    <r>
      <rPr>
        <sz val="11"/>
        <color theme="1"/>
        <rFont val="Calibri"/>
        <family val="2"/>
        <scheme val="minor"/>
      </rPr>
      <t>7 Bedroom = 4Bdrm FMR x 1.45</t>
    </r>
  </si>
  <si>
    <r>
      <t>·</t>
    </r>
    <r>
      <rPr>
        <sz val="7"/>
        <color theme="1"/>
        <rFont val="Times New Roman"/>
        <family val="1"/>
      </rPr>
      <t xml:space="preserve">         </t>
    </r>
    <r>
      <rPr>
        <sz val="11"/>
        <color theme="1"/>
        <rFont val="Calibri"/>
        <family val="2"/>
        <scheme val="minor"/>
      </rPr>
      <t>8 Bedroom = 4Bdrm FMR x 1.60</t>
    </r>
  </si>
  <si>
    <r>
      <t>·</t>
    </r>
    <r>
      <rPr>
        <sz val="7"/>
        <color theme="1"/>
        <rFont val="Times New Roman"/>
        <family val="1"/>
      </rPr>
      <t xml:space="preserve">         </t>
    </r>
    <r>
      <rPr>
        <sz val="11"/>
        <color theme="1"/>
        <rFont val="Calibri"/>
        <family val="2"/>
        <scheme val="minor"/>
      </rPr>
      <t>9 Bedroom = 4Bdrm FMR x 1.75</t>
    </r>
  </si>
  <si>
    <t xml:space="preserve"> </t>
  </si>
  <si>
    <t>DEADLINES</t>
  </si>
  <si>
    <t xml:space="preserve">  </t>
  </si>
  <si>
    <r>
      <t>  </t>
    </r>
    <r>
      <rPr>
        <b/>
        <i/>
        <u/>
        <sz val="11"/>
        <color rgb="FFFF0000"/>
        <rFont val="Calibri"/>
        <family val="2"/>
        <scheme val="minor"/>
      </rPr>
      <t>Note:</t>
    </r>
    <r>
      <rPr>
        <b/>
        <i/>
        <u/>
        <sz val="7"/>
        <color rgb="FFFF0000"/>
        <rFont val="Calibri"/>
        <family val="2"/>
        <scheme val="minor"/>
      </rPr>
      <t> </t>
    </r>
    <r>
      <rPr>
        <b/>
        <i/>
        <u/>
        <sz val="11"/>
        <color rgb="FFFF0000"/>
        <rFont val="Calibri"/>
        <family val="2"/>
        <scheme val="minor"/>
      </rPr>
      <t xml:space="preserve">If changes are made to the GIW by HUDHQ after the CoC submitted its FY 2013 CoC Registration in e-snaps, the CPD HUD field office will notify the CoC by email with the revised HUD-approved GIW.  This version must be uploaded to the FY 2013 CoC Application. </t>
    </r>
  </si>
  <si>
    <t>Yes</t>
  </si>
  <si>
    <t>Stepping Stones</t>
  </si>
  <si>
    <t>Yonkers RA Vets</t>
  </si>
  <si>
    <t>NY01C704027</t>
  </si>
  <si>
    <t>S+C</t>
  </si>
  <si>
    <t>N/A</t>
  </si>
  <si>
    <t>Rental Assistance-SRA</t>
  </si>
  <si>
    <t>Rental Assistance-TRA</t>
  </si>
  <si>
    <t>Funding transfer from Operating to Supportive Services to resolve "Operating Budget" Condition/Issue in FY12 Issues and Conditions</t>
  </si>
  <si>
    <t>Funding transfer from Operating to Supportive Services to resolve "Policy and Program" Condition/Issue in FY12 Issues and Conditions</t>
  </si>
  <si>
    <t>DCMH RA Project</t>
  </si>
  <si>
    <t>First time renewal of FY07 grant</t>
  </si>
  <si>
    <t>Rental Assistance-PRA</t>
  </si>
  <si>
    <t>Request has been submitted to Field Office to consolidate this grant for FY13 with Chronic Homeless Outreach NY0625L2T041305; this will be the terminated grant.</t>
  </si>
  <si>
    <t>Request has been submitted to Field Office to consolidate this grant for FY13 with Chemical Dependency Outreach NY0486L2T041306; this will be the surviving grant.</t>
  </si>
  <si>
    <t>Funding transfer from Operating to Supportive Services to resolve Comment in FY12 Issues and Conditions. Request has been submitted to Field Office to consolidate this grant for FY13 with Shallow Rent NY0475L2T041306; this will be the terminated grant.</t>
  </si>
  <si>
    <t>Funding transfer from Operating to Supportive Services to resolve Condition/Issue in FY12 Issues and Conditions. Request has been submitted to Field Office to consolidate this grant for FY13 with CMV Rent Subsidy NY0863L2T041302; this will be the surviving grant</t>
  </si>
  <si>
    <t>Funding transfer from Operating to Supportive Services to resolve "Operating Budget" Condition/Issue in FY12 Issues and Conditions. Request has been submitted to Field Office to consolidate this grant for FY13 with Homestead 02 NY0747L2T041304 and Homestead 03 NY0860L2T041302; this will be the surviving grant.</t>
  </si>
  <si>
    <t>Funding transfer from Operating to Supportive Services to resolve "Operating Budget" Condition/Issue in FY12 Issues and Conditions. Request has been submitted to Field Office to consolidate this grant for FY13 with Homestead NY0478L2T041306 and Homestead 03 NY0860L2T041302; this will be a terminated grant.</t>
  </si>
  <si>
    <t>Request has been submitted to Field Office to consolidate this grant for FY13 with Yonkers RA SRO NY0746L2T041304; this will be the surviving grant.</t>
  </si>
  <si>
    <t>Request has been submitted to Field Office to consolidate this grant for FY13 with Westhab RA SRO NY0745L2T041304; this will be the terminated grant.</t>
  </si>
  <si>
    <t>Request has been submitted to Field Office to consolidate this grant for FY13 with Yonkers OWN 02-03 NY0505L2T041306 and Yonkers OWN 04 NY0504L2T041306; this will be a terminated grant.</t>
  </si>
  <si>
    <t>Request has been submitted to Field Office to consolidate this grant for FY13 with Yonkers OWN 01 NY0503L2T041306 and Yonkers OWN 04 NY0504L2T041306; this will be the surviving grant.</t>
  </si>
  <si>
    <t>Request has been submitted to Field Office to consolidate this grant for FY13 with Yonkers OWN 02-03 NY0505L2T041306 and Yonkers OWN 01 NY0503L2T041306; this will be a terminated grant.</t>
  </si>
  <si>
    <t>Extension of FY12 HMIS grant has been requested, but not yet approved.</t>
  </si>
  <si>
    <t>RA Round 02</t>
  </si>
  <si>
    <t>Grant Agreement is pending County approval</t>
  </si>
  <si>
    <t xml:space="preserve"> Name changed from TH for Young Adults for clarity</t>
  </si>
  <si>
    <t>new FY12 grant , grant agreement has not been executed</t>
  </si>
  <si>
    <t>n</t>
  </si>
  <si>
    <t>Project is being amended from Rental Assistance-SRA to Rental Assistance-TRA for FY12</t>
  </si>
  <si>
    <t>Grant is being consolidated with DCMH RA Project NY0488L2T041205; this is a terminated grant - budget and units information has been deleted</t>
  </si>
  <si>
    <t>Funding transfer from Operating to Supportive Services to resolve "Supportive Services and Operating Budget" Condition/Issue in FY12 Issues and Conditions</t>
  </si>
  <si>
    <t>Budget amendedment to FY11 grant executed June 13, 2013 transferred all $195,700 grant funds in Operating line to Leasing line.</t>
  </si>
  <si>
    <t>Funding transfer from Operating to Supportive Services to resolve "Operating Budget" Condition/Issue in FY12 Issues and Conditions. Request has been submitted to Field Office to consolidate this grant for FY13 with Homestead NY0478L2T041306 and Homestead 02 NY0747L2T041304; this will be a terminated grant.</t>
  </si>
  <si>
    <t>No Effective Date because Grant Agreement has not yet been returned to HUD Field Office.</t>
  </si>
  <si>
    <t>Grant is being consolidated with RA Round 01 NY0498L2T041205, RA Round 03 NY0489L2T041205, RA Round 04 NY0490L2T041205, RA Round 05 NY0491L2T041205, RA Round 06 NY0492L2T041205, RA Round 07 NY0493L2T041205, RA Round 08 NY0494L2T041205, RA Round 09 NY0495L2T041205, RA Round 10 NY0626L2T041204, and RA Round 11 NY07481L2T041203; this is the surviving grant - budget and units from all 11 prior grants included in this row. DCMH has requested that the Project be renewed in FY13 changing the component from Rental Assistance-SRA (FY12) to Rental Assistance-TRA (FY13).</t>
  </si>
  <si>
    <t>DCMH has requested that the Project be renewed in FY13 changing the component from Rental Assistance-SRA (FY12) to Rental Assistance-TRA (FY13).</t>
  </si>
  <si>
    <t>Admin reflects 7% of rental assistance at current FMR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</si>
</sst>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74" x14ac:knownFonts="1">
    <font>
      <sz val="11"/>
      <color theme="1"/>
      <name val="Calibri"/>
      <family val="2"/>
      <scheme val="minor"/>
    </font>
    <font>
      <sz val="12"/>
      <color theme="1"/>
      <name val="Calibri"/>
      <family val="2"/>
      <scheme val="minor"/>
    </font>
    <font>
      <sz val="11"/>
      <color theme="1"/>
      <name val="Calibri"/>
      <family val="2"/>
      <scheme val="minor"/>
    </font>
    <font>
      <b/>
      <sz val="9"/>
      <name val="Arial"/>
      <family val="2"/>
    </font>
    <font>
      <b/>
      <sz val="11"/>
      <name val="Arial"/>
      <family val="2"/>
    </font>
    <font>
      <sz val="11"/>
      <name val="Arial"/>
      <family val="2"/>
    </font>
    <font>
      <sz val="9"/>
      <name val="Arial"/>
      <family val="2"/>
    </font>
    <font>
      <i/>
      <sz val="26"/>
      <name val="Arial Black"/>
      <family val="2"/>
    </font>
    <font>
      <b/>
      <sz val="12"/>
      <name val="Arial"/>
      <family val="2"/>
    </font>
    <font>
      <b/>
      <sz val="12"/>
      <color rgb="FFFF0000"/>
      <name val="Arial"/>
      <family val="2"/>
    </font>
    <font>
      <b/>
      <i/>
      <u/>
      <sz val="18"/>
      <name val="Arial"/>
      <family val="2"/>
    </font>
    <font>
      <b/>
      <sz val="11"/>
      <color rgb="FFFF0000"/>
      <name val="Calibri"/>
      <family val="2"/>
      <scheme val="minor"/>
    </font>
    <font>
      <b/>
      <i/>
      <sz val="11"/>
      <color rgb="FFFF0000"/>
      <name val="Arial"/>
      <family val="2"/>
    </font>
    <font>
      <sz val="9"/>
      <color rgb="FFFF0000"/>
      <name val="Arial"/>
      <family val="2"/>
    </font>
    <font>
      <sz val="10"/>
      <color rgb="FFFF0000"/>
      <name val="Arial"/>
      <family val="2"/>
    </font>
    <font>
      <sz val="12"/>
      <name val="Arial"/>
      <family val="2"/>
    </font>
    <font>
      <sz val="16"/>
      <name val="Arial"/>
      <family val="2"/>
    </font>
    <font>
      <sz val="12"/>
      <name val="Calibri"/>
      <family val="2"/>
      <scheme val="minor"/>
    </font>
    <font>
      <b/>
      <sz val="16"/>
      <name val="Arial"/>
      <family val="2"/>
    </font>
    <font>
      <b/>
      <i/>
      <sz val="12"/>
      <color rgb="FFFF0000"/>
      <name val="Arial"/>
      <family val="2"/>
    </font>
    <font>
      <b/>
      <sz val="14"/>
      <name val="Arial"/>
      <family val="2"/>
    </font>
    <font>
      <b/>
      <sz val="10"/>
      <name val="Arial"/>
      <family val="2"/>
    </font>
    <font>
      <sz val="10"/>
      <name val="Arial"/>
      <family val="2"/>
    </font>
    <font>
      <b/>
      <i/>
      <u/>
      <sz val="10"/>
      <name val="Arial"/>
      <family val="2"/>
    </font>
    <font>
      <b/>
      <i/>
      <sz val="10"/>
      <name val="Arial"/>
      <family val="2"/>
    </font>
    <font>
      <b/>
      <sz val="10"/>
      <color rgb="FFFF0000"/>
      <name val="Arial"/>
      <family val="2"/>
    </font>
    <font>
      <sz val="10"/>
      <name val="Calibri"/>
      <family val="2"/>
      <scheme val="minor"/>
    </font>
    <font>
      <b/>
      <sz val="10"/>
      <name val="Calibri"/>
      <family val="2"/>
      <scheme val="minor"/>
    </font>
    <font>
      <sz val="10"/>
      <color theme="1"/>
      <name val="Calibri"/>
      <family val="2"/>
      <scheme val="minor"/>
    </font>
    <font>
      <sz val="10"/>
      <color indexed="8"/>
      <name val="Arial"/>
      <family val="2"/>
    </font>
    <font>
      <sz val="10"/>
      <color indexed="8"/>
      <name val="Calibri"/>
      <family val="2"/>
      <scheme val="minor"/>
    </font>
    <font>
      <b/>
      <sz val="10"/>
      <color indexed="81"/>
      <name val="Tahoma"/>
      <family val="2"/>
    </font>
    <font>
      <sz val="10"/>
      <color indexed="81"/>
      <name val="Tahoma"/>
      <family val="2"/>
    </font>
    <font>
      <sz val="11"/>
      <color indexed="81"/>
      <name val="Tahoma"/>
      <family val="2"/>
    </font>
    <font>
      <b/>
      <u/>
      <sz val="10"/>
      <color indexed="81"/>
      <name val="Tahoma"/>
      <family val="2"/>
    </font>
    <font>
      <sz val="8"/>
      <color indexed="81"/>
      <name val="Tahoma"/>
      <family val="2"/>
    </font>
    <font>
      <sz val="11"/>
      <color indexed="8"/>
      <name val="Calibri"/>
      <family val="2"/>
    </font>
    <font>
      <b/>
      <i/>
      <sz val="12"/>
      <name val="Arial"/>
      <family val="2"/>
    </font>
    <font>
      <b/>
      <sz val="8"/>
      <name val="Arial"/>
      <family val="2"/>
    </font>
    <font>
      <u/>
      <sz val="10"/>
      <color theme="10"/>
      <name val="Arial"/>
      <family val="2"/>
    </font>
    <font>
      <b/>
      <u/>
      <sz val="10"/>
      <color theme="4"/>
      <name val="Arial"/>
      <family val="2"/>
    </font>
    <font>
      <b/>
      <sz val="11"/>
      <color theme="1"/>
      <name val="Calibri"/>
      <family val="2"/>
      <scheme val="minor"/>
    </font>
    <font>
      <b/>
      <sz val="13"/>
      <color rgb="FFFFFFFF"/>
      <name val="Calibri"/>
      <family val="2"/>
      <scheme val="minor"/>
    </font>
    <font>
      <b/>
      <u/>
      <sz val="11"/>
      <color theme="1"/>
      <name val="Calibri"/>
      <family val="2"/>
      <scheme val="minor"/>
    </font>
    <font>
      <i/>
      <sz val="11"/>
      <color theme="1"/>
      <name val="Calibri"/>
      <family val="2"/>
      <scheme val="minor"/>
    </font>
    <font>
      <sz val="12"/>
      <color theme="1"/>
      <name val="Times New Roman"/>
      <family val="1"/>
    </font>
    <font>
      <sz val="11"/>
      <color rgb="FFFF0000"/>
      <name val="Calibri"/>
      <family val="2"/>
      <scheme val="minor"/>
    </font>
    <font>
      <b/>
      <u/>
      <sz val="11"/>
      <color rgb="FFFF0000"/>
      <name val="Calibri"/>
      <family val="2"/>
      <scheme val="minor"/>
    </font>
    <font>
      <sz val="7"/>
      <color theme="1"/>
      <name val="Times New Roman"/>
      <family val="1"/>
    </font>
    <font>
      <i/>
      <sz val="11"/>
      <color rgb="FFFF0000"/>
      <name val="Calibri"/>
      <family val="2"/>
      <scheme val="minor"/>
    </font>
    <font>
      <sz val="11"/>
      <color theme="1"/>
      <name val="Symbol"/>
      <family val="1"/>
      <charset val="2"/>
    </font>
    <font>
      <b/>
      <i/>
      <sz val="11"/>
      <color theme="1"/>
      <name val="Calibri"/>
      <family val="2"/>
      <scheme val="minor"/>
    </font>
    <font>
      <b/>
      <i/>
      <sz val="11"/>
      <color rgb="FFFF0000"/>
      <name val="Calibri"/>
      <family val="2"/>
      <scheme val="minor"/>
    </font>
    <font>
      <u/>
      <sz val="11"/>
      <color rgb="FF0000FF"/>
      <name val="Calibri"/>
      <family val="2"/>
      <scheme val="minor"/>
    </font>
    <font>
      <sz val="11"/>
      <color rgb="FF00CC00"/>
      <name val="Calibri"/>
      <family val="2"/>
      <scheme val="minor"/>
    </font>
    <font>
      <u/>
      <sz val="7"/>
      <color theme="1"/>
      <name val="Times New Roman"/>
      <family val="1"/>
    </font>
    <font>
      <u/>
      <sz val="11"/>
      <color theme="1"/>
      <name val="Calibri"/>
      <family val="2"/>
      <scheme val="minor"/>
    </font>
    <font>
      <sz val="11"/>
      <color theme="1"/>
      <name val="Times New Roman"/>
      <family val="1"/>
    </font>
    <font>
      <sz val="11"/>
      <color rgb="FF00B050"/>
      <name val="Calibri"/>
      <family val="2"/>
      <scheme val="minor"/>
    </font>
    <font>
      <b/>
      <sz val="11"/>
      <color theme="1"/>
      <name val="Symbol"/>
      <family val="1"/>
      <charset val="2"/>
    </font>
    <font>
      <sz val="11"/>
      <color rgb="FF000000"/>
      <name val="Calibri"/>
      <family val="2"/>
      <scheme val="minor"/>
    </font>
    <font>
      <u/>
      <sz val="11"/>
      <color rgb="FFFF0000"/>
      <name val="Calibri"/>
      <family val="2"/>
      <scheme val="minor"/>
    </font>
    <font>
      <sz val="7"/>
      <color theme="1"/>
      <name val="Calibri"/>
      <family val="2"/>
      <scheme val="minor"/>
    </font>
    <font>
      <sz val="11"/>
      <color rgb="FF000000"/>
      <name val="Symbol"/>
      <family val="1"/>
      <charset val="2"/>
    </font>
    <font>
      <u/>
      <sz val="11"/>
      <color rgb="FF000000"/>
      <name val="Calibri"/>
      <family val="2"/>
      <scheme val="minor"/>
    </font>
    <font>
      <sz val="7"/>
      <color rgb="FF000000"/>
      <name val="Times New Roman"/>
      <family val="1"/>
    </font>
    <font>
      <b/>
      <sz val="12"/>
      <color rgb="FFFF0000"/>
      <name val="Calibri"/>
      <family val="2"/>
      <scheme val="minor"/>
    </font>
    <font>
      <sz val="11"/>
      <color rgb="FF0000FF"/>
      <name val="Calibri"/>
      <family val="2"/>
      <scheme val="minor"/>
    </font>
    <font>
      <u/>
      <sz val="7"/>
      <color theme="1"/>
      <name val="Calibri"/>
      <family val="2"/>
      <scheme val="minor"/>
    </font>
    <font>
      <b/>
      <i/>
      <u/>
      <sz val="7"/>
      <color rgb="FFFF0000"/>
      <name val="Calibri"/>
      <family val="2"/>
      <scheme val="minor"/>
    </font>
    <font>
      <b/>
      <i/>
      <u/>
      <sz val="11"/>
      <color rgb="FFFF0000"/>
      <name val="Calibri"/>
      <family val="2"/>
      <scheme val="minor"/>
    </font>
    <font>
      <u/>
      <sz val="11"/>
      <color theme="11"/>
      <name val="Calibri"/>
      <family val="2"/>
      <scheme val="minor"/>
    </font>
    <font>
      <sz val="10"/>
      <color rgb="FFFF0000"/>
      <name val="Calibri"/>
      <scheme val="minor"/>
    </font>
    <font>
      <b/>
      <sz val="10"/>
      <color rgb="FFFF0000"/>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EAF1DD"/>
        <bgColor indexed="64"/>
      </patternFill>
    </fill>
    <fill>
      <patternFill patternType="solid">
        <fgColor rgb="FFD7E4BC"/>
        <bgColor indexed="64"/>
      </patternFill>
    </fill>
    <fill>
      <patternFill patternType="solid">
        <fgColor rgb="FFC2D69A"/>
        <bgColor indexed="64"/>
      </patternFill>
    </fill>
    <fill>
      <patternFill patternType="solid">
        <fgColor theme="6" tint="0.39997558519241921"/>
        <bgColor indexed="64"/>
      </patternFill>
    </fill>
    <fill>
      <patternFill patternType="solid">
        <fgColor rgb="FFDDD9C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000000"/>
        <bgColor indexed="64"/>
      </patternFill>
    </fill>
    <fill>
      <patternFill patternType="solid">
        <fgColor rgb="FFCCC0DA"/>
        <bgColor indexed="64"/>
      </patternFill>
    </fill>
    <fill>
      <patternFill patternType="solid">
        <fgColor rgb="FF808080"/>
        <bgColor indexed="64"/>
      </patternFill>
    </fill>
    <fill>
      <patternFill patternType="solid">
        <fgColor rgb="FFC5D9F1"/>
        <bgColor indexed="64"/>
      </patternFill>
    </fill>
    <fill>
      <patternFill patternType="solid">
        <fgColor rgb="FFFCD5B4"/>
        <bgColor indexed="64"/>
      </patternFill>
    </fill>
    <fill>
      <patternFill patternType="solid">
        <fgColor theme="0"/>
        <bgColor indexed="64"/>
      </patternFill>
    </fill>
  </fills>
  <borders count="62">
    <border>
      <left/>
      <right/>
      <top/>
      <bottom/>
      <diagonal/>
    </border>
    <border>
      <left style="double">
        <color auto="1"/>
      </left>
      <right style="thin">
        <color auto="1"/>
      </right>
      <top style="double">
        <color auto="1"/>
      </top>
      <bottom/>
      <diagonal/>
    </border>
    <border>
      <left/>
      <right/>
      <top style="double">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diagonal/>
    </border>
    <border>
      <left style="double">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uble">
        <color auto="1"/>
      </right>
      <top style="medium">
        <color auto="1"/>
      </top>
      <bottom style="medium">
        <color auto="1"/>
      </bottom>
      <diagonal/>
    </border>
    <border>
      <left style="double">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style="medium">
        <color auto="1"/>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double">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double">
        <color auto="1"/>
      </right>
      <top style="thin">
        <color auto="1"/>
      </top>
      <bottom style="double">
        <color auto="1"/>
      </bottom>
      <diagonal/>
    </border>
    <border>
      <left/>
      <right/>
      <top/>
      <bottom style="medium">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94">
    <xf numFmtId="0" fontId="0" fillId="0" borderId="0"/>
    <xf numFmtId="0" fontId="29" fillId="0" borderId="0"/>
    <xf numFmtId="44" fontId="22" fillId="0" borderId="0" applyFont="0" applyFill="0" applyBorder="0" applyAlignment="0" applyProtection="0"/>
    <xf numFmtId="44" fontId="36" fillId="0" borderId="0" applyFont="0" applyFill="0" applyBorder="0" applyAlignment="0" applyProtection="0"/>
    <xf numFmtId="0" fontId="22" fillId="0" borderId="0" applyFill="0"/>
    <xf numFmtId="0" fontId="22" fillId="0" borderId="0" applyFill="0"/>
    <xf numFmtId="0" fontId="22" fillId="0" borderId="0" applyFill="0"/>
    <xf numFmtId="0" fontId="22" fillId="0" borderId="0" applyFill="0"/>
    <xf numFmtId="0" fontId="2" fillId="0" borderId="0"/>
    <xf numFmtId="0" fontId="2" fillId="0" borderId="0"/>
    <xf numFmtId="0" fontId="22" fillId="0" borderId="0" applyFill="0"/>
    <xf numFmtId="0" fontId="22" fillId="0" borderId="0" applyFill="0"/>
    <xf numFmtId="0" fontId="39"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264">
    <xf numFmtId="0" fontId="0" fillId="0" borderId="0" xfId="0"/>
    <xf numFmtId="0" fontId="0" fillId="0" borderId="0" xfId="0" applyBorder="1" applyAlignment="1" applyProtection="1">
      <alignment horizontal="center" vertical="top"/>
      <protection locked="0"/>
    </xf>
    <xf numFmtId="0" fontId="0" fillId="0" borderId="0" xfId="0" applyBorder="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0" fillId="0" borderId="0" xfId="0" applyAlignment="1" applyProtection="1">
      <alignment horizontal="right" vertical="top"/>
      <protection locked="0"/>
    </xf>
    <xf numFmtId="0" fontId="0" fillId="0" borderId="0" xfId="0" applyFill="1" applyBorder="1" applyAlignment="1" applyProtection="1">
      <alignment vertical="top"/>
      <protection locked="0"/>
    </xf>
    <xf numFmtId="0" fontId="0" fillId="0" borderId="0" xfId="0" applyBorder="1" applyAlignment="1" applyProtection="1">
      <alignment horizontal="right" vertical="top"/>
      <protection locked="0"/>
    </xf>
    <xf numFmtId="0" fontId="4" fillId="2" borderId="2"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right" vertical="top"/>
      <protection locked="0"/>
    </xf>
    <xf numFmtId="0" fontId="6" fillId="0" borderId="0"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center" wrapText="1"/>
      <protection locked="0"/>
    </xf>
    <xf numFmtId="0" fontId="11" fillId="0" borderId="0" xfId="0" applyFont="1" applyBorder="1" applyAlignment="1" applyProtection="1">
      <alignment vertical="top" wrapText="1"/>
      <protection locked="0"/>
    </xf>
    <xf numFmtId="0" fontId="4" fillId="2"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5" fillId="0" borderId="32" xfId="0"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164" fontId="17" fillId="0" borderId="0" xfId="0" applyNumberFormat="1" applyFont="1" applyFill="1" applyBorder="1" applyAlignment="1" applyProtection="1">
      <alignment vertical="center"/>
      <protection locked="0"/>
    </xf>
    <xf numFmtId="0" fontId="16" fillId="0" borderId="0" xfId="0" applyFont="1" applyAlignment="1" applyProtection="1">
      <alignment vertical="center"/>
      <protection locked="0"/>
    </xf>
    <xf numFmtId="0" fontId="16" fillId="0" borderId="0" xfId="0" applyFont="1" applyFill="1" applyBorder="1" applyAlignment="1" applyProtection="1">
      <alignment vertical="center"/>
      <protection locked="0"/>
    </xf>
    <xf numFmtId="0" fontId="18" fillId="0" borderId="0" xfId="0" applyNumberFormat="1" applyFont="1" applyBorder="1" applyAlignment="1" applyProtection="1">
      <alignment vertical="center"/>
      <protection locked="0"/>
    </xf>
    <xf numFmtId="0" fontId="8" fillId="0" borderId="0" xfId="0" applyFont="1" applyBorder="1" applyAlignment="1" applyProtection="1">
      <alignment horizontal="right" vertical="top" wrapText="1"/>
      <protection locked="0"/>
    </xf>
    <xf numFmtId="0" fontId="8"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8" fillId="0" borderId="33"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4" borderId="12"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protection locked="0"/>
    </xf>
    <xf numFmtId="0" fontId="21" fillId="4" borderId="40" xfId="0" applyFont="1" applyFill="1" applyBorder="1" applyAlignment="1" applyProtection="1">
      <alignment horizontal="center" vertical="center" wrapText="1"/>
      <protection locked="0"/>
    </xf>
    <xf numFmtId="0" fontId="21" fillId="4" borderId="43" xfId="0" applyFont="1" applyFill="1" applyBorder="1" applyAlignment="1" applyProtection="1">
      <alignment horizontal="center" vertical="center" wrapText="1"/>
      <protection locked="0"/>
    </xf>
    <xf numFmtId="0" fontId="21" fillId="4" borderId="41" xfId="0" applyFont="1" applyFill="1" applyBorder="1" applyAlignment="1" applyProtection="1">
      <alignment horizontal="center" vertical="center" wrapText="1"/>
      <protection locked="0"/>
    </xf>
    <xf numFmtId="0" fontId="21" fillId="4" borderId="44" xfId="0" applyFont="1" applyFill="1" applyBorder="1" applyAlignment="1" applyProtection="1">
      <alignment horizontal="center" vertical="center" wrapText="1"/>
      <protection locked="0"/>
    </xf>
    <xf numFmtId="0" fontId="22" fillId="4" borderId="41" xfId="0" applyFont="1" applyFill="1" applyBorder="1" applyAlignment="1" applyProtection="1">
      <alignment horizontal="center" vertical="center" wrapText="1"/>
      <protection locked="0"/>
    </xf>
    <xf numFmtId="0" fontId="22" fillId="4" borderId="44" xfId="0" applyFont="1" applyFill="1" applyBorder="1" applyAlignment="1" applyProtection="1">
      <alignment horizontal="center" vertical="center" wrapText="1"/>
      <protection locked="0"/>
    </xf>
    <xf numFmtId="0" fontId="21" fillId="4" borderId="45" xfId="0" applyFont="1" applyFill="1" applyBorder="1" applyAlignment="1" applyProtection="1">
      <alignment horizontal="center" vertical="center" wrapText="1"/>
      <protection locked="0"/>
    </xf>
    <xf numFmtId="0" fontId="21" fillId="5" borderId="46" xfId="0" applyFont="1" applyFill="1" applyBorder="1" applyAlignment="1" applyProtection="1">
      <alignment horizontal="center" vertical="center" wrapText="1"/>
      <protection locked="0"/>
    </xf>
    <xf numFmtId="0" fontId="21" fillId="5" borderId="41" xfId="0" applyFont="1" applyFill="1" applyBorder="1" applyAlignment="1" applyProtection="1">
      <alignment horizontal="center" vertical="center" wrapText="1"/>
      <protection locked="0"/>
    </xf>
    <xf numFmtId="0" fontId="21" fillId="5" borderId="44" xfId="0" applyFont="1" applyFill="1" applyBorder="1" applyAlignment="1" applyProtection="1">
      <alignment horizontal="center" vertical="center" wrapText="1"/>
      <protection locked="0"/>
    </xf>
    <xf numFmtId="0" fontId="21" fillId="5" borderId="40" xfId="0" applyFont="1" applyFill="1" applyBorder="1" applyAlignment="1" applyProtection="1">
      <alignment horizontal="center" vertical="center" wrapText="1"/>
      <protection locked="0"/>
    </xf>
    <xf numFmtId="0" fontId="22" fillId="5" borderId="40" xfId="0" applyFont="1" applyFill="1" applyBorder="1" applyAlignment="1" applyProtection="1">
      <alignment horizontal="center" vertical="center" wrapText="1"/>
      <protection locked="0"/>
    </xf>
    <xf numFmtId="0" fontId="22" fillId="5" borderId="43" xfId="0" applyFont="1" applyFill="1" applyBorder="1" applyAlignment="1" applyProtection="1">
      <alignment horizontal="center" vertical="center" wrapText="1"/>
      <protection locked="0"/>
    </xf>
    <xf numFmtId="0" fontId="22" fillId="5" borderId="43" xfId="0" applyNumberFormat="1"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6" borderId="46" xfId="0" applyFont="1" applyFill="1" applyBorder="1" applyAlignment="1" applyProtection="1">
      <alignment horizontal="center" vertical="center" wrapText="1"/>
      <protection locked="0"/>
    </xf>
    <xf numFmtId="0" fontId="21" fillId="6" borderId="41" xfId="0" applyFont="1" applyFill="1" applyBorder="1" applyAlignment="1" applyProtection="1">
      <alignment horizontal="center" vertical="center" wrapText="1"/>
      <protection locked="0"/>
    </xf>
    <xf numFmtId="0" fontId="21" fillId="6" borderId="44" xfId="0" applyFont="1" applyFill="1" applyBorder="1" applyAlignment="1" applyProtection="1">
      <alignment horizontal="center" vertical="center" wrapText="1"/>
      <protection locked="0"/>
    </xf>
    <xf numFmtId="0" fontId="21" fillId="7" borderId="44" xfId="0" applyFont="1" applyFill="1" applyBorder="1" applyAlignment="1" applyProtection="1">
      <alignment horizontal="center" vertical="center" wrapText="1"/>
      <protection locked="0"/>
    </xf>
    <xf numFmtId="0" fontId="21" fillId="6" borderId="35" xfId="0" applyFont="1" applyFill="1" applyBorder="1" applyAlignment="1" applyProtection="1">
      <alignment horizontal="center" vertical="center" wrapText="1"/>
      <protection locked="0"/>
    </xf>
    <xf numFmtId="0" fontId="22" fillId="6" borderId="41" xfId="0" applyNumberFormat="1" applyFont="1" applyFill="1" applyBorder="1" applyAlignment="1" applyProtection="1">
      <alignment horizontal="center" vertical="center" wrapText="1"/>
      <protection locked="0"/>
    </xf>
    <xf numFmtId="0" fontId="22" fillId="6" borderId="41" xfId="0" applyFont="1" applyFill="1" applyBorder="1" applyAlignment="1" applyProtection="1">
      <alignment horizontal="center" vertical="center" wrapText="1"/>
      <protection locked="0"/>
    </xf>
    <xf numFmtId="0" fontId="21" fillId="6" borderId="45"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xf numFmtId="0" fontId="21" fillId="3" borderId="44" xfId="0" applyFont="1" applyFill="1" applyBorder="1" applyAlignment="1" applyProtection="1">
      <alignment horizontal="center" vertical="center" wrapText="1"/>
      <protection locked="0"/>
    </xf>
    <xf numFmtId="0" fontId="21" fillId="3" borderId="40" xfId="0" applyFont="1" applyFill="1" applyBorder="1" applyAlignment="1" applyProtection="1">
      <alignment horizontal="center" vertical="center" wrapText="1"/>
      <protection locked="0"/>
    </xf>
    <xf numFmtId="0" fontId="22" fillId="3" borderId="33" xfId="0" applyFont="1" applyFill="1" applyBorder="1" applyAlignment="1" applyProtection="1">
      <alignment horizontal="center" vertical="center" wrapText="1"/>
      <protection locked="0"/>
    </xf>
    <xf numFmtId="0" fontId="22" fillId="3" borderId="47" xfId="0" applyFont="1" applyFill="1" applyBorder="1" applyAlignment="1" applyProtection="1">
      <alignment horizontal="center" vertical="center" wrapText="1"/>
      <protection locked="0"/>
    </xf>
    <xf numFmtId="0" fontId="21" fillId="3" borderId="48"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21" fillId="3" borderId="42" xfId="0" applyFont="1" applyFill="1" applyBorder="1" applyAlignment="1" applyProtection="1">
      <alignment horizontal="center" vertical="center" wrapText="1"/>
      <protection locked="0"/>
    </xf>
    <xf numFmtId="0" fontId="26" fillId="0" borderId="49" xfId="0" applyFont="1" applyBorder="1" applyAlignment="1" applyProtection="1">
      <alignment horizontal="center" vertical="center"/>
      <protection locked="0"/>
    </xf>
    <xf numFmtId="0" fontId="26" fillId="0" borderId="50" xfId="0" applyFont="1" applyFill="1" applyBorder="1" applyAlignment="1" applyProtection="1">
      <alignment horizontal="left" vertical="center"/>
      <protection locked="0"/>
    </xf>
    <xf numFmtId="0" fontId="26" fillId="0" borderId="50" xfId="0" applyFont="1" applyFill="1" applyBorder="1" applyAlignment="1" applyProtection="1">
      <alignment horizontal="center" vertical="center"/>
      <protection locked="0"/>
    </xf>
    <xf numFmtId="14" fontId="26" fillId="0" borderId="50" xfId="0" applyNumberFormat="1" applyFont="1" applyFill="1" applyBorder="1" applyAlignment="1" applyProtection="1">
      <alignment horizontal="center" vertical="center"/>
      <protection locked="0"/>
    </xf>
    <xf numFmtId="0" fontId="26" fillId="0" borderId="51" xfId="0" applyFont="1" applyFill="1" applyBorder="1" applyAlignment="1" applyProtection="1">
      <alignment horizontal="left" vertical="center" wrapText="1"/>
      <protection locked="0"/>
    </xf>
    <xf numFmtId="164" fontId="26" fillId="0" borderId="52" xfId="0" applyNumberFormat="1" applyFont="1" applyFill="1" applyBorder="1" applyAlignment="1" applyProtection="1">
      <alignment horizontal="right" vertical="center"/>
      <protection locked="0"/>
    </xf>
    <xf numFmtId="164" fontId="26" fillId="0" borderId="50" xfId="0" applyNumberFormat="1" applyFont="1" applyFill="1" applyBorder="1" applyAlignment="1" applyProtection="1">
      <alignment horizontal="right" vertical="center"/>
      <protection locked="0"/>
    </xf>
    <xf numFmtId="164" fontId="26" fillId="0" borderId="9" xfId="0" applyNumberFormat="1" applyFont="1" applyFill="1" applyBorder="1" applyAlignment="1" applyProtection="1">
      <alignment horizontal="right" vertical="center"/>
      <protection locked="0"/>
    </xf>
    <xf numFmtId="164" fontId="26" fillId="8" borderId="50" xfId="0" applyNumberFormat="1" applyFont="1" applyFill="1" applyBorder="1" applyAlignment="1" applyProtection="1">
      <alignment horizontal="right" vertical="center"/>
      <protection locked="0"/>
    </xf>
    <xf numFmtId="164" fontId="27" fillId="8" borderId="9" xfId="0" applyNumberFormat="1" applyFont="1" applyFill="1" applyBorder="1" applyAlignment="1" applyProtection="1">
      <alignment horizontal="right" vertical="center"/>
      <protection locked="0"/>
    </xf>
    <xf numFmtId="0" fontId="26" fillId="0" borderId="49" xfId="0" applyFont="1" applyFill="1" applyBorder="1" applyAlignment="1" applyProtection="1">
      <alignment horizontal="center" vertical="center"/>
      <protection locked="0"/>
    </xf>
    <xf numFmtId="1" fontId="27" fillId="8" borderId="50" xfId="0" applyNumberFormat="1" applyFont="1" applyFill="1" applyBorder="1" applyAlignment="1" applyProtection="1">
      <alignment horizontal="center" vertical="center"/>
      <protection locked="0"/>
    </xf>
    <xf numFmtId="164" fontId="27" fillId="9" borderId="9" xfId="0" applyNumberFormat="1" applyFont="1" applyFill="1" applyBorder="1" applyAlignment="1" applyProtection="1">
      <alignment horizontal="right" vertical="center"/>
      <protection locked="0"/>
    </xf>
    <xf numFmtId="164" fontId="26" fillId="0" borderId="53" xfId="0" applyNumberFormat="1" applyFont="1" applyFill="1" applyBorder="1" applyAlignment="1" applyProtection="1">
      <alignment horizontal="center" vertical="center"/>
      <protection locked="0"/>
    </xf>
    <xf numFmtId="164" fontId="26" fillId="0" borderId="50" xfId="0" applyNumberFormat="1" applyFont="1" applyFill="1" applyBorder="1" applyAlignment="1" applyProtection="1">
      <alignment horizontal="center" vertical="center"/>
      <protection locked="0"/>
    </xf>
    <xf numFmtId="164" fontId="26" fillId="0" borderId="54" xfId="0" applyNumberFormat="1" applyFont="1" applyBorder="1" applyAlignment="1" applyProtection="1">
      <alignment horizontal="right" vertical="center"/>
      <protection locked="0"/>
    </xf>
    <xf numFmtId="164" fontId="26" fillId="0" borderId="50" xfId="0" applyNumberFormat="1" applyFont="1" applyBorder="1" applyAlignment="1" applyProtection="1">
      <alignment horizontal="right" vertical="center"/>
      <protection locked="0"/>
    </xf>
    <xf numFmtId="3" fontId="26" fillId="0" borderId="50" xfId="0" applyNumberFormat="1" applyFont="1" applyFill="1" applyBorder="1" applyAlignment="1" applyProtection="1">
      <alignment horizontal="right" vertical="center"/>
      <protection locked="0"/>
    </xf>
    <xf numFmtId="1" fontId="26" fillId="0" borderId="50" xfId="0" applyNumberFormat="1" applyFont="1" applyFill="1" applyBorder="1" applyAlignment="1" applyProtection="1">
      <alignment horizontal="right" vertical="center"/>
      <protection locked="0"/>
    </xf>
    <xf numFmtId="3" fontId="27" fillId="8" borderId="50" xfId="0" applyNumberFormat="1" applyFont="1" applyFill="1" applyBorder="1" applyAlignment="1" applyProtection="1">
      <alignment horizontal="center" vertical="center"/>
      <protection locked="0"/>
    </xf>
    <xf numFmtId="164" fontId="26" fillId="8" borderId="50" xfId="0" applyNumberFormat="1" applyFont="1" applyFill="1" applyBorder="1" applyAlignment="1" applyProtection="1">
      <alignment horizontal="center" vertical="center"/>
      <protection locked="0"/>
    </xf>
    <xf numFmtId="3" fontId="26" fillId="8" borderId="50" xfId="0" applyNumberFormat="1" applyFont="1" applyFill="1" applyBorder="1" applyAlignment="1" applyProtection="1">
      <alignment horizontal="center" vertical="center"/>
      <protection locked="0"/>
    </xf>
    <xf numFmtId="164" fontId="26" fillId="8" borderId="50" xfId="0" quotePrefix="1" applyNumberFormat="1" applyFont="1" applyFill="1" applyBorder="1" applyAlignment="1" applyProtection="1">
      <alignment horizontal="right" vertical="center"/>
      <protection locked="0"/>
    </xf>
    <xf numFmtId="164" fontId="26" fillId="8" borderId="50" xfId="0" applyNumberFormat="1" applyFont="1" applyFill="1" applyBorder="1" applyAlignment="1" applyProtection="1">
      <alignment horizontal="right" vertical="center" wrapText="1"/>
      <protection locked="0"/>
    </xf>
    <xf numFmtId="164" fontId="27" fillId="8" borderId="55" xfId="0" applyNumberFormat="1" applyFont="1" applyFill="1" applyBorder="1" applyAlignment="1" applyProtection="1">
      <alignment horizontal="right" vertical="center"/>
      <protection locked="0"/>
    </xf>
    <xf numFmtId="1" fontId="27" fillId="0" borderId="9" xfId="0" applyNumberFormat="1" applyFont="1" applyFill="1" applyBorder="1" applyAlignment="1" applyProtection="1">
      <alignment horizontal="center" vertical="center"/>
      <protection locked="0"/>
    </xf>
    <xf numFmtId="0" fontId="26" fillId="0" borderId="50" xfId="0" applyFont="1" applyFill="1" applyBorder="1" applyAlignment="1" applyProtection="1">
      <alignment horizontal="center" vertical="center" wrapText="1"/>
      <protection locked="0"/>
    </xf>
    <xf numFmtId="0" fontId="26" fillId="0" borderId="51" xfId="0" applyFont="1" applyBorder="1" applyAlignment="1" applyProtection="1">
      <alignment horizontal="left" vertical="center" wrapText="1"/>
      <protection locked="0"/>
    </xf>
    <xf numFmtId="0" fontId="26" fillId="3" borderId="56" xfId="0" applyFont="1" applyFill="1" applyBorder="1" applyAlignment="1" applyProtection="1">
      <alignment horizontal="center" vertical="center"/>
      <protection locked="0"/>
    </xf>
    <xf numFmtId="0" fontId="26" fillId="3" borderId="9" xfId="0" applyFont="1" applyFill="1" applyBorder="1" applyAlignment="1" applyProtection="1">
      <alignment horizontal="right" vertical="center"/>
      <protection locked="0"/>
    </xf>
    <xf numFmtId="164" fontId="26" fillId="3" borderId="49" xfId="0" applyNumberFormat="1" applyFont="1" applyFill="1" applyBorder="1" applyAlignment="1" applyProtection="1">
      <alignment horizontal="right" vertical="center"/>
      <protection locked="0"/>
    </xf>
    <xf numFmtId="0" fontId="26" fillId="3" borderId="52" xfId="0" applyFont="1" applyFill="1" applyBorder="1" applyAlignment="1" applyProtection="1">
      <alignment horizontal="center" vertical="center"/>
      <protection locked="0"/>
    </xf>
    <xf numFmtId="0" fontId="26" fillId="3" borderId="50" xfId="0" applyFont="1" applyFill="1" applyBorder="1" applyAlignment="1" applyProtection="1">
      <alignment horizontal="center" vertical="center"/>
      <protection locked="0"/>
    </xf>
    <xf numFmtId="0" fontId="26" fillId="3" borderId="55" xfId="0" applyFont="1" applyFill="1" applyBorder="1" applyAlignment="1" applyProtection="1">
      <alignment vertical="center"/>
      <protection locked="0"/>
    </xf>
    <xf numFmtId="0" fontId="28" fillId="0" borderId="0" xfId="0" applyFont="1" applyProtection="1">
      <protection locked="0"/>
    </xf>
    <xf numFmtId="0" fontId="30" fillId="0" borderId="57" xfId="1" applyFont="1" applyFill="1" applyBorder="1" applyAlignment="1" applyProtection="1">
      <protection locked="0"/>
    </xf>
    <xf numFmtId="164" fontId="26" fillId="3" borderId="50" xfId="0" quotePrefix="1" applyNumberFormat="1" applyFont="1" applyFill="1" applyBorder="1" applyAlignment="1" applyProtection="1">
      <alignment horizontal="right" vertical="center"/>
      <protection locked="0"/>
    </xf>
    <xf numFmtId="0" fontId="0" fillId="0" borderId="0" xfId="0" applyProtection="1">
      <protection locked="0"/>
    </xf>
    <xf numFmtId="164" fontId="0" fillId="0" borderId="0" xfId="0" applyNumberFormat="1" applyProtection="1">
      <protection locked="0"/>
    </xf>
    <xf numFmtId="0" fontId="0" fillId="0" borderId="0" xfId="0" applyFill="1" applyProtection="1">
      <protection locked="0"/>
    </xf>
    <xf numFmtId="1" fontId="0" fillId="0" borderId="0" xfId="0" applyNumberFormat="1" applyProtection="1">
      <protection locked="0"/>
    </xf>
    <xf numFmtId="3" fontId="0" fillId="0" borderId="0" xfId="0" applyNumberFormat="1" applyProtection="1">
      <protection locked="0"/>
    </xf>
    <xf numFmtId="0" fontId="22" fillId="0" borderId="0" xfId="4" applyFont="1" applyProtection="1">
      <protection locked="0"/>
    </xf>
    <xf numFmtId="0" fontId="22" fillId="0" borderId="0" xfId="4" applyFont="1" applyProtection="1"/>
    <xf numFmtId="0" fontId="22" fillId="0" borderId="0" xfId="4" applyFont="1" applyAlignment="1" applyProtection="1">
      <alignment horizontal="center"/>
    </xf>
    <xf numFmtId="0" fontId="22" fillId="0" borderId="0" xfId="4" applyFont="1" applyAlignment="1" applyProtection="1">
      <alignment horizontal="center"/>
      <protection locked="0"/>
    </xf>
    <xf numFmtId="0" fontId="37" fillId="0" borderId="0" xfId="4" applyFont="1" applyAlignment="1" applyProtection="1">
      <alignment horizontal="center" wrapText="1"/>
    </xf>
    <xf numFmtId="0" fontId="22" fillId="0" borderId="0" xfId="4" applyFont="1" applyAlignment="1" applyProtection="1">
      <alignment horizontal="left"/>
    </xf>
    <xf numFmtId="0" fontId="39" fillId="10" borderId="58" xfId="12" applyFill="1" applyBorder="1" applyAlignment="1" applyProtection="1">
      <alignment horizontal="center"/>
    </xf>
    <xf numFmtId="0" fontId="21" fillId="4" borderId="59" xfId="4" applyFont="1" applyFill="1" applyBorder="1" applyAlignment="1" applyProtection="1">
      <alignment horizontal="center" vertical="center"/>
    </xf>
    <xf numFmtId="164" fontId="21" fillId="0" borderId="59" xfId="4" applyNumberFormat="1" applyFont="1" applyBorder="1" applyAlignment="1" applyProtection="1"/>
    <xf numFmtId="0" fontId="40" fillId="0" borderId="0" xfId="12" applyFont="1" applyFill="1" applyBorder="1" applyAlignment="1" applyProtection="1">
      <alignment horizontal="center"/>
    </xf>
    <xf numFmtId="0" fontId="22" fillId="11" borderId="0" xfId="4" applyFont="1" applyFill="1" applyProtection="1"/>
    <xf numFmtId="0" fontId="22" fillId="11" borderId="0" xfId="4" applyFont="1" applyFill="1" applyBorder="1" applyAlignment="1" applyProtection="1">
      <alignment horizontal="center"/>
    </xf>
    <xf numFmtId="0" fontId="22" fillId="11" borderId="0" xfId="4" applyFont="1" applyFill="1" applyAlignment="1" applyProtection="1">
      <alignment horizontal="center"/>
    </xf>
    <xf numFmtId="0" fontId="22" fillId="12" borderId="0" xfId="4" applyFont="1" applyFill="1" applyProtection="1"/>
    <xf numFmtId="0" fontId="22" fillId="0" borderId="0" xfId="4" applyAlignment="1" applyProtection="1">
      <alignment horizontal="center"/>
    </xf>
    <xf numFmtId="0" fontId="22" fillId="11" borderId="0" xfId="4" applyFill="1" applyAlignment="1" applyProtection="1">
      <alignment horizontal="center"/>
    </xf>
    <xf numFmtId="0" fontId="22" fillId="12" borderId="0" xfId="4" applyFont="1" applyFill="1" applyAlignment="1" applyProtection="1"/>
    <xf numFmtId="0" fontId="21" fillId="13" borderId="0" xfId="4" applyFont="1" applyFill="1" applyBorder="1" applyAlignment="1" applyProtection="1">
      <alignment horizontal="center" vertical="center"/>
    </xf>
    <xf numFmtId="0" fontId="21" fillId="11" borderId="0" xfId="4" applyFont="1" applyFill="1" applyBorder="1" applyAlignment="1" applyProtection="1">
      <alignment horizontal="center" vertical="center"/>
    </xf>
    <xf numFmtId="0" fontId="22" fillId="0" borderId="0" xfId="4" applyFont="1" applyAlignment="1" applyProtection="1">
      <protection locked="0"/>
    </xf>
    <xf numFmtId="0" fontId="22" fillId="13" borderId="0" xfId="4" applyFont="1" applyFill="1" applyAlignment="1" applyProtection="1">
      <alignment horizontal="center"/>
    </xf>
    <xf numFmtId="0" fontId="22" fillId="0" borderId="0" xfId="4" applyBorder="1" applyProtection="1"/>
    <xf numFmtId="0" fontId="22" fillId="13" borderId="0" xfId="4" applyFill="1" applyAlignment="1" applyProtection="1">
      <alignment horizontal="center"/>
    </xf>
    <xf numFmtId="0" fontId="22" fillId="0" borderId="50" xfId="4" applyFont="1" applyBorder="1" applyProtection="1">
      <protection locked="0"/>
    </xf>
    <xf numFmtId="164" fontId="22" fillId="0" borderId="50" xfId="4" applyNumberFormat="1" applyFont="1" applyBorder="1" applyProtection="1">
      <protection locked="0"/>
    </xf>
    <xf numFmtId="0" fontId="22" fillId="0" borderId="50" xfId="4" applyFont="1" applyBorder="1" applyAlignment="1" applyProtection="1">
      <alignment horizontal="center"/>
    </xf>
    <xf numFmtId="164" fontId="22" fillId="0" borderId="50" xfId="4" applyNumberFormat="1" applyFont="1" applyBorder="1" applyProtection="1"/>
    <xf numFmtId="0" fontId="22" fillId="13" borderId="0" xfId="4" applyFont="1" applyFill="1" applyBorder="1" applyAlignment="1" applyProtection="1">
      <alignment horizontal="center"/>
    </xf>
    <xf numFmtId="0" fontId="21" fillId="0" borderId="0" xfId="4" applyFont="1" applyAlignment="1" applyProtection="1"/>
    <xf numFmtId="0" fontId="21" fillId="0" borderId="59" xfId="4" applyFont="1" applyBorder="1" applyAlignment="1" applyProtection="1"/>
    <xf numFmtId="0" fontId="22" fillId="13" borderId="0" xfId="4" applyFont="1" applyFill="1" applyProtection="1"/>
    <xf numFmtId="0" fontId="22" fillId="12" borderId="0" xfId="4" applyFont="1" applyFill="1" applyAlignment="1" applyProtection="1">
      <alignment horizontal="center"/>
    </xf>
    <xf numFmtId="0" fontId="42" fillId="14" borderId="58" xfId="0" applyFont="1" applyFill="1" applyBorder="1" applyAlignment="1">
      <alignment horizontal="center" vertical="center" wrapText="1"/>
    </xf>
    <xf numFmtId="0" fontId="22" fillId="0" borderId="0" xfId="10" applyBorder="1"/>
    <xf numFmtId="0" fontId="41" fillId="15" borderId="60" xfId="0" applyFont="1" applyFill="1" applyBorder="1" applyAlignment="1">
      <alignment vertical="center" wrapText="1"/>
    </xf>
    <xf numFmtId="0" fontId="41" fillId="0" borderId="60" xfId="0" applyFont="1" applyFill="1" applyBorder="1" applyAlignment="1">
      <alignment vertical="center" wrapText="1"/>
    </xf>
    <xf numFmtId="0" fontId="0" fillId="0" borderId="60" xfId="0" applyBorder="1" applyAlignment="1">
      <alignment vertical="center" wrapText="1"/>
    </xf>
    <xf numFmtId="0" fontId="41" fillId="16" borderId="60" xfId="0" applyFont="1" applyFill="1" applyBorder="1" applyAlignment="1">
      <alignment vertical="center" wrapText="1"/>
    </xf>
    <xf numFmtId="0" fontId="41" fillId="0" borderId="60" xfId="0" applyFont="1" applyBorder="1" applyAlignment="1">
      <alignment vertical="center" wrapText="1"/>
    </xf>
    <xf numFmtId="0" fontId="22" fillId="0" borderId="0" xfId="10" applyFont="1" applyBorder="1"/>
    <xf numFmtId="0" fontId="0" fillId="16" borderId="60" xfId="0" applyFill="1" applyBorder="1" applyAlignment="1">
      <alignment vertical="center" wrapText="1"/>
    </xf>
    <xf numFmtId="0" fontId="22" fillId="0" borderId="0" xfId="10" applyFill="1" applyBorder="1"/>
    <xf numFmtId="0" fontId="41" fillId="0" borderId="61" xfId="0" applyFont="1" applyBorder="1" applyAlignment="1">
      <alignment vertical="center" wrapText="1"/>
    </xf>
    <xf numFmtId="0" fontId="0" fillId="0" borderId="60" xfId="0" applyBorder="1" applyAlignment="1">
      <alignment horizontal="left" vertical="center" wrapText="1" indent="2"/>
    </xf>
    <xf numFmtId="0" fontId="49" fillId="0" borderId="60" xfId="0" applyFont="1" applyBorder="1" applyAlignment="1">
      <alignment vertical="center" wrapText="1"/>
    </xf>
    <xf numFmtId="0" fontId="41" fillId="17" borderId="60" xfId="0" applyFont="1" applyFill="1" applyBorder="1" applyAlignment="1">
      <alignment vertical="center" wrapText="1"/>
    </xf>
    <xf numFmtId="0" fontId="50" fillId="0" borderId="60" xfId="0" applyFont="1" applyBorder="1" applyAlignment="1">
      <alignment horizontal="left" vertical="center" wrapText="1" indent="5"/>
    </xf>
    <xf numFmtId="0" fontId="22" fillId="0" borderId="0" xfId="10" applyFont="1" applyFill="1" applyBorder="1"/>
    <xf numFmtId="0" fontId="41" fillId="18" borderId="60" xfId="0" applyFont="1" applyFill="1" applyBorder="1" applyAlignment="1">
      <alignment vertical="center" wrapText="1"/>
    </xf>
    <xf numFmtId="0" fontId="50" fillId="0" borderId="60" xfId="0" applyFont="1" applyBorder="1" applyAlignment="1">
      <alignment horizontal="left" vertical="center" wrapText="1" indent="2"/>
    </xf>
    <xf numFmtId="0" fontId="57" fillId="0" borderId="60" xfId="0" applyFont="1" applyBorder="1" applyAlignment="1">
      <alignment horizontal="left" vertical="center" wrapText="1" indent="2"/>
    </xf>
    <xf numFmtId="0" fontId="0" fillId="18" borderId="60" xfId="0" applyFill="1" applyBorder="1" applyAlignment="1">
      <alignment vertical="center" wrapText="1"/>
    </xf>
    <xf numFmtId="0" fontId="63" fillId="0" borderId="60" xfId="0" applyFont="1" applyBorder="1" applyAlignment="1">
      <alignment horizontal="left" vertical="center" wrapText="1" indent="2"/>
    </xf>
    <xf numFmtId="0" fontId="66" fillId="0" borderId="60" xfId="0" applyFont="1" applyBorder="1" applyAlignment="1">
      <alignment horizontal="center" vertical="center" wrapText="1"/>
    </xf>
    <xf numFmtId="0" fontId="26" fillId="0" borderId="0" xfId="10" applyFont="1" applyBorder="1"/>
    <xf numFmtId="0" fontId="0" fillId="17" borderId="60" xfId="0" applyFill="1" applyBorder="1" applyAlignment="1">
      <alignment vertical="center" wrapText="1"/>
    </xf>
    <xf numFmtId="0" fontId="44" fillId="0" borderId="60" xfId="0" applyFont="1" applyBorder="1" applyAlignment="1">
      <alignment vertical="center" wrapText="1"/>
    </xf>
    <xf numFmtId="0" fontId="11" fillId="0" borderId="60" xfId="0" applyFont="1" applyBorder="1" applyAlignment="1">
      <alignment horizontal="left" vertical="center" wrapText="1" indent="2"/>
    </xf>
    <xf numFmtId="0" fontId="48" fillId="0" borderId="61" xfId="0" applyFont="1" applyBorder="1" applyAlignment="1">
      <alignment horizontal="left" vertical="center" wrapText="1" indent="2"/>
    </xf>
    <xf numFmtId="0" fontId="69" fillId="0" borderId="61" xfId="0" applyFont="1" applyBorder="1" applyAlignment="1">
      <alignment horizontal="left" vertical="center" wrapText="1" indent="2"/>
    </xf>
    <xf numFmtId="14" fontId="26" fillId="0" borderId="50" xfId="0" applyNumberFormat="1" applyFont="1" applyBorder="1" applyAlignment="1" applyProtection="1">
      <alignment horizontal="center" vertical="center"/>
      <protection locked="0"/>
    </xf>
    <xf numFmtId="0" fontId="72" fillId="0" borderId="50" xfId="0" applyFont="1" applyFill="1" applyBorder="1" applyAlignment="1" applyProtection="1">
      <alignment horizontal="left" vertical="center"/>
      <protection locked="0"/>
    </xf>
    <xf numFmtId="0" fontId="26" fillId="19" borderId="50" xfId="0" applyFont="1" applyFill="1" applyBorder="1" applyAlignment="1" applyProtection="1">
      <alignment horizontal="left" vertical="center"/>
      <protection locked="0"/>
    </xf>
    <xf numFmtId="164" fontId="72" fillId="0" borderId="50" xfId="0" applyNumberFormat="1" applyFont="1" applyFill="1" applyBorder="1" applyAlignment="1" applyProtection="1">
      <alignment horizontal="right" vertical="center"/>
      <protection locked="0"/>
    </xf>
    <xf numFmtId="14" fontId="26" fillId="19" borderId="50" xfId="0" applyNumberFormat="1" applyFont="1" applyFill="1" applyBorder="1" applyAlignment="1" applyProtection="1">
      <alignment horizontal="center" vertical="center"/>
      <protection locked="0"/>
    </xf>
    <xf numFmtId="0" fontId="26" fillId="19" borderId="51" xfId="0" applyFont="1" applyFill="1" applyBorder="1" applyAlignment="1" applyProtection="1">
      <alignment horizontal="left" vertical="center" wrapText="1"/>
      <protection locked="0"/>
    </xf>
    <xf numFmtId="0" fontId="26" fillId="19" borderId="50" xfId="0" applyFont="1" applyFill="1" applyBorder="1" applyAlignment="1" applyProtection="1">
      <alignment horizontal="center" vertical="center"/>
      <protection locked="0"/>
    </xf>
    <xf numFmtId="0" fontId="26" fillId="0" borderId="50" xfId="0" applyFont="1" applyFill="1" applyBorder="1" applyAlignment="1" applyProtection="1">
      <alignment horizontal="left" vertical="center" wrapText="1"/>
      <protection locked="0"/>
    </xf>
    <xf numFmtId="0" fontId="26" fillId="0" borderId="50" xfId="0" applyFont="1" applyBorder="1" applyAlignment="1" applyProtection="1">
      <alignment horizontal="left" vertical="center" wrapText="1"/>
      <protection locked="0"/>
    </xf>
    <xf numFmtId="0" fontId="26" fillId="0" borderId="51" xfId="0" applyFont="1" applyFill="1" applyBorder="1" applyAlignment="1" applyProtection="1">
      <alignment horizontal="center" vertical="center"/>
      <protection locked="0"/>
    </xf>
    <xf numFmtId="164" fontId="26" fillId="0" borderId="54" xfId="0" applyNumberFormat="1" applyFont="1" applyFill="1" applyBorder="1" applyAlignment="1" applyProtection="1">
      <alignment horizontal="right" vertical="center"/>
      <protection locked="0"/>
    </xf>
    <xf numFmtId="1" fontId="27" fillId="9" borderId="50" xfId="0" applyNumberFormat="1" applyFont="1" applyFill="1" applyBorder="1" applyAlignment="1" applyProtection="1">
      <alignment horizontal="center" vertical="center"/>
      <protection locked="0"/>
    </xf>
    <xf numFmtId="3" fontId="27" fillId="9" borderId="50" xfId="0" applyNumberFormat="1" applyFont="1" applyFill="1" applyBorder="1" applyAlignment="1" applyProtection="1">
      <alignment horizontal="center" vertical="center"/>
      <protection locked="0"/>
    </xf>
    <xf numFmtId="164" fontId="26" fillId="9" borderId="50" xfId="0" applyNumberFormat="1" applyFont="1" applyFill="1" applyBorder="1" applyAlignment="1" applyProtection="1">
      <alignment horizontal="center" vertical="center"/>
      <protection locked="0"/>
    </xf>
    <xf numFmtId="3" fontId="26" fillId="9" borderId="50" xfId="0" applyNumberFormat="1" applyFont="1" applyFill="1" applyBorder="1" applyAlignment="1" applyProtection="1">
      <alignment horizontal="center" vertical="center"/>
      <protection locked="0"/>
    </xf>
    <xf numFmtId="164" fontId="26" fillId="9" borderId="50" xfId="0" quotePrefix="1" applyNumberFormat="1" applyFont="1" applyFill="1" applyBorder="1" applyAlignment="1" applyProtection="1">
      <alignment horizontal="right" vertical="center"/>
      <protection locked="0"/>
    </xf>
    <xf numFmtId="164" fontId="22" fillId="0" borderId="0" xfId="4" applyNumberFormat="1" applyFont="1" applyProtection="1">
      <protection locked="0"/>
    </xf>
    <xf numFmtId="165" fontId="22" fillId="0" borderId="0" xfId="4" applyNumberFormat="1" applyFont="1" applyProtection="1">
      <protection locked="0"/>
    </xf>
    <xf numFmtId="0" fontId="9" fillId="6" borderId="11"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164" fontId="4" fillId="3" borderId="21" xfId="0" applyNumberFormat="1" applyFont="1" applyFill="1" applyBorder="1" applyAlignment="1" applyProtection="1">
      <alignment horizontal="center" vertical="center"/>
      <protection locked="0"/>
    </xf>
    <xf numFmtId="164" fontId="4" fillId="3" borderId="22" xfId="0" applyNumberFormat="1" applyFont="1" applyFill="1" applyBorder="1" applyAlignment="1" applyProtection="1">
      <alignment horizontal="center" vertical="center"/>
      <protection locked="0"/>
    </xf>
    <xf numFmtId="0" fontId="3" fillId="0" borderId="23" xfId="0" applyFont="1" applyBorder="1" applyAlignment="1" applyProtection="1">
      <alignment horizontal="center" vertical="center" textRotation="90"/>
      <protection locked="0"/>
    </xf>
    <xf numFmtId="0" fontId="6" fillId="0" borderId="28" xfId="0" applyFont="1" applyBorder="1" applyAlignment="1" applyProtection="1">
      <alignment horizontal="center" vertical="center" textRotation="90"/>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textRotation="90"/>
      <protection locked="0"/>
    </xf>
    <xf numFmtId="0" fontId="6" fillId="0" borderId="7" xfId="0" applyFont="1" applyBorder="1" applyAlignment="1" applyProtection="1">
      <alignment horizontal="center" vertical="center" textRotation="90"/>
      <protection locked="0"/>
    </xf>
    <xf numFmtId="0" fontId="6" fillId="0" borderId="15" xfId="0" applyFont="1" applyBorder="1" applyAlignment="1" applyProtection="1">
      <alignment horizontal="center" vertical="center" textRotation="90"/>
      <protection locked="0"/>
    </xf>
    <xf numFmtId="0" fontId="5"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protection locked="0"/>
    </xf>
    <xf numFmtId="0" fontId="5" fillId="0" borderId="5"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top"/>
      <protection locked="0"/>
    </xf>
    <xf numFmtId="0" fontId="8" fillId="2" borderId="6"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left" vertical="center" wrapText="1"/>
      <protection locked="0"/>
    </xf>
    <xf numFmtId="0" fontId="5" fillId="0" borderId="8"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10" fillId="0" borderId="0" xfId="0" applyNumberFormat="1" applyFont="1" applyBorder="1" applyAlignment="1" applyProtection="1">
      <alignment horizontal="center" vertical="center"/>
      <protection locked="0"/>
    </xf>
    <xf numFmtId="0" fontId="4" fillId="0" borderId="11"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13" xfId="0" applyFont="1" applyBorder="1" applyAlignment="1" applyProtection="1">
      <alignment horizontal="right" vertical="center" wrapText="1"/>
      <protection locked="0"/>
    </xf>
    <xf numFmtId="164" fontId="4" fillId="2" borderId="12" xfId="0" applyNumberFormat="1" applyFont="1" applyFill="1" applyBorder="1" applyAlignment="1" applyProtection="1">
      <alignment horizontal="center" vertical="center"/>
      <protection locked="0"/>
    </xf>
    <xf numFmtId="164" fontId="4" fillId="2" borderId="14"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left" vertical="center" wrapText="1"/>
      <protection locked="0"/>
    </xf>
    <xf numFmtId="0" fontId="5" fillId="0" borderId="17" xfId="0" applyNumberFormat="1" applyFont="1" applyFill="1" applyBorder="1" applyAlignment="1" applyProtection="1">
      <alignment horizontal="left" vertical="center" wrapText="1"/>
      <protection locked="0"/>
    </xf>
    <xf numFmtId="0" fontId="5" fillId="0" borderId="18"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right" vertical="center"/>
      <protection locked="0"/>
    </xf>
    <xf numFmtId="0" fontId="4" fillId="3" borderId="20" xfId="0" applyNumberFormat="1" applyFont="1" applyFill="1" applyBorder="1" applyAlignment="1" applyProtection="1">
      <alignment horizontal="right" vertical="center"/>
      <protection locked="0"/>
    </xf>
    <xf numFmtId="0" fontId="22" fillId="0" borderId="40" xfId="4" applyFont="1" applyBorder="1" applyAlignment="1" applyProtection="1">
      <alignment horizontal="left"/>
    </xf>
    <xf numFmtId="0" fontId="22" fillId="0" borderId="41" xfId="4" applyFont="1" applyBorder="1" applyAlignment="1" applyProtection="1">
      <alignment horizontal="left"/>
    </xf>
    <xf numFmtId="0" fontId="22" fillId="0" borderId="42" xfId="4" applyFont="1" applyBorder="1" applyAlignment="1" applyProtection="1">
      <alignment horizontal="left"/>
    </xf>
    <xf numFmtId="0" fontId="37" fillId="0" borderId="0" xfId="4" applyFont="1" applyAlignment="1" applyProtection="1">
      <alignment horizontal="center" wrapText="1"/>
    </xf>
    <xf numFmtId="0" fontId="38" fillId="0" borderId="0" xfId="4" applyFont="1" applyAlignment="1" applyProtection="1">
      <alignment horizontal="center"/>
    </xf>
    <xf numFmtId="0" fontId="22" fillId="0" borderId="40" xfId="4" applyFont="1" applyBorder="1" applyAlignment="1" applyProtection="1">
      <alignment horizontal="left"/>
      <protection locked="0"/>
    </xf>
    <xf numFmtId="0" fontId="22" fillId="0" borderId="41" xfId="4" applyFont="1" applyBorder="1" applyAlignment="1" applyProtection="1">
      <alignment horizontal="left"/>
      <protection locked="0"/>
    </xf>
    <xf numFmtId="0" fontId="22" fillId="0" borderId="42" xfId="4" applyFont="1" applyBorder="1" applyAlignment="1" applyProtection="1">
      <alignment horizontal="left"/>
      <protection locked="0"/>
    </xf>
    <xf numFmtId="164" fontId="72" fillId="0" borderId="54" xfId="0" applyNumberFormat="1" applyFont="1" applyFill="1" applyBorder="1" applyAlignment="1" applyProtection="1">
      <alignment horizontal="right" vertical="center"/>
      <protection locked="0"/>
    </xf>
    <xf numFmtId="164" fontId="26" fillId="0" borderId="50" xfId="0" quotePrefix="1" applyNumberFormat="1" applyFont="1" applyFill="1" applyBorder="1" applyAlignment="1" applyProtection="1">
      <alignment horizontal="right" vertical="center"/>
      <protection locked="0"/>
    </xf>
    <xf numFmtId="0" fontId="28" fillId="0" borderId="0" xfId="0" applyFont="1" applyFill="1" applyProtection="1">
      <protection locked="0"/>
    </xf>
    <xf numFmtId="0" fontId="73" fillId="3" borderId="55" xfId="0" applyFont="1" applyFill="1" applyBorder="1" applyAlignment="1" applyProtection="1">
      <alignment vertical="center" wrapText="1"/>
      <protection locked="0"/>
    </xf>
  </cellXfs>
  <cellStyles count="94">
    <cellStyle name="Currency 2" xfId="2"/>
    <cellStyle name="Currency 3" xfId="3"/>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2"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Sheet1" xfId="1"/>
  </cellStyles>
  <dxfs count="17">
    <dxf>
      <font>
        <color rgb="FFFFFFFF"/>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FFFF"/>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huduser.org/portal/datasets/fmr/fmrs/FY2013_code/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183"/>
  <sheetViews>
    <sheetView topLeftCell="A48" zoomScale="125" zoomScaleNormal="125" zoomScaleSheetLayoutView="73" zoomScalePageLayoutView="125" workbookViewId="0">
      <selection activeCell="A58" sqref="A58"/>
    </sheetView>
  </sheetViews>
  <sheetFormatPr defaultColWidth="8.85546875" defaultRowHeight="12.75" x14ac:dyDescent="0.2"/>
  <cols>
    <col min="1" max="1" width="155.28515625" style="143" customWidth="1"/>
    <col min="2" max="16384" width="8.85546875" style="143"/>
  </cols>
  <sheetData>
    <row r="1" spans="1:1" ht="17.25" x14ac:dyDescent="0.2">
      <c r="A1" s="142" t="s">
        <v>245</v>
      </c>
    </row>
    <row r="2" spans="1:1" ht="15" x14ac:dyDescent="0.2">
      <c r="A2" s="144" t="s">
        <v>246</v>
      </c>
    </row>
    <row r="3" spans="1:1" ht="15" x14ac:dyDescent="0.2">
      <c r="A3" s="148"/>
    </row>
    <row r="4" spans="1:1" ht="120.75" x14ac:dyDescent="0.2">
      <c r="A4" s="146" t="s">
        <v>247</v>
      </c>
    </row>
    <row r="5" spans="1:1" ht="15" x14ac:dyDescent="0.2">
      <c r="A5" s="146"/>
    </row>
    <row r="6" spans="1:1" s="149" customFormat="1" ht="45" x14ac:dyDescent="0.2">
      <c r="A6" s="153" t="s">
        <v>248</v>
      </c>
    </row>
    <row r="7" spans="1:1" s="149" customFormat="1" ht="45" x14ac:dyDescent="0.2">
      <c r="A7" s="153" t="s">
        <v>249</v>
      </c>
    </row>
    <row r="8" spans="1:1" ht="15" x14ac:dyDescent="0.2">
      <c r="A8" s="153" t="s">
        <v>250</v>
      </c>
    </row>
    <row r="9" spans="1:1" ht="45.75" x14ac:dyDescent="0.2">
      <c r="A9" s="153" t="s">
        <v>251</v>
      </c>
    </row>
    <row r="10" spans="1:1" s="149" customFormat="1" ht="15" x14ac:dyDescent="0.2">
      <c r="A10" s="154" t="s">
        <v>252</v>
      </c>
    </row>
    <row r="11" spans="1:1" ht="15" x14ac:dyDescent="0.2">
      <c r="A11" s="146"/>
    </row>
    <row r="12" spans="1:1" s="149" customFormat="1" ht="60" x14ac:dyDescent="0.2">
      <c r="A12" s="146" t="s">
        <v>253</v>
      </c>
    </row>
    <row r="13" spans="1:1" ht="15" x14ac:dyDescent="0.2">
      <c r="A13" s="146"/>
    </row>
    <row r="14" spans="1:1" s="149" customFormat="1" ht="15" x14ac:dyDescent="0.2">
      <c r="A14" s="155" t="s">
        <v>254</v>
      </c>
    </row>
    <row r="15" spans="1:1" ht="15" x14ac:dyDescent="0.2">
      <c r="A15" s="148"/>
    </row>
    <row r="16" spans="1:1" ht="30" x14ac:dyDescent="0.2">
      <c r="A16" s="146" t="s">
        <v>255</v>
      </c>
    </row>
    <row r="17" spans="1:1" s="151" customFormat="1" ht="15" x14ac:dyDescent="0.2">
      <c r="A17" s="155" t="s">
        <v>256</v>
      </c>
    </row>
    <row r="18" spans="1:1" s="151" customFormat="1" ht="15" x14ac:dyDescent="0.2">
      <c r="A18" s="146"/>
    </row>
    <row r="19" spans="1:1" s="151" customFormat="1" ht="45" x14ac:dyDescent="0.2">
      <c r="A19" s="146" t="s">
        <v>257</v>
      </c>
    </row>
    <row r="20" spans="1:1" s="151" customFormat="1" ht="60" x14ac:dyDescent="0.2">
      <c r="A20" s="146" t="s">
        <v>258</v>
      </c>
    </row>
    <row r="21" spans="1:1" s="151" customFormat="1" ht="15" x14ac:dyDescent="0.2">
      <c r="A21" s="156" t="s">
        <v>259</v>
      </c>
    </row>
    <row r="22" spans="1:1" s="151" customFormat="1" ht="15" x14ac:dyDescent="0.2">
      <c r="A22" s="156" t="s">
        <v>260</v>
      </c>
    </row>
    <row r="23" spans="1:1" ht="45" x14ac:dyDescent="0.2">
      <c r="A23" s="156" t="s">
        <v>261</v>
      </c>
    </row>
    <row r="24" spans="1:1" s="151" customFormat="1" ht="45" x14ac:dyDescent="0.2">
      <c r="A24" s="153" t="s">
        <v>262</v>
      </c>
    </row>
    <row r="25" spans="1:1" s="151" customFormat="1" ht="120" x14ac:dyDescent="0.2">
      <c r="A25" s="146" t="s">
        <v>263</v>
      </c>
    </row>
    <row r="26" spans="1:1" s="151" customFormat="1" ht="60" x14ac:dyDescent="0.2">
      <c r="A26" s="148" t="s">
        <v>264</v>
      </c>
    </row>
    <row r="27" spans="1:1" s="149" customFormat="1" ht="90" x14ac:dyDescent="0.2">
      <c r="A27" s="146" t="s">
        <v>265</v>
      </c>
    </row>
    <row r="28" spans="1:1" s="157" customFormat="1" ht="30" x14ac:dyDescent="0.2">
      <c r="A28" s="146" t="s">
        <v>266</v>
      </c>
    </row>
    <row r="29" spans="1:1" s="157" customFormat="1" ht="15" x14ac:dyDescent="0.2">
      <c r="A29" s="155" t="s">
        <v>267</v>
      </c>
    </row>
    <row r="30" spans="1:1" s="149" customFormat="1" ht="15" x14ac:dyDescent="0.2">
      <c r="A30" s="148"/>
    </row>
    <row r="31" spans="1:1" s="149" customFormat="1" ht="15" x14ac:dyDescent="0.2">
      <c r="A31" s="146" t="s">
        <v>268</v>
      </c>
    </row>
    <row r="32" spans="1:1" s="149" customFormat="1" ht="15" x14ac:dyDescent="0.2">
      <c r="A32" s="146"/>
    </row>
    <row r="33" spans="1:1" s="149" customFormat="1" ht="15" x14ac:dyDescent="0.2">
      <c r="A33" s="155" t="s">
        <v>269</v>
      </c>
    </row>
    <row r="34" spans="1:1" ht="15" x14ac:dyDescent="0.2">
      <c r="A34" s="148"/>
    </row>
    <row r="35" spans="1:1" s="151" customFormat="1" ht="75" x14ac:dyDescent="0.2">
      <c r="A35" s="146" t="s">
        <v>270</v>
      </c>
    </row>
    <row r="36" spans="1:1" s="149" customFormat="1" ht="15" x14ac:dyDescent="0.2">
      <c r="A36" s="148"/>
    </row>
    <row r="37" spans="1:1" s="149" customFormat="1" ht="15" x14ac:dyDescent="0.2">
      <c r="A37" s="158" t="s">
        <v>271</v>
      </c>
    </row>
    <row r="38" spans="1:1" s="149" customFormat="1" ht="15" x14ac:dyDescent="0.2">
      <c r="A38" s="146"/>
    </row>
    <row r="39" spans="1:1" s="149" customFormat="1" ht="15" x14ac:dyDescent="0.2">
      <c r="A39" s="159" t="s">
        <v>272</v>
      </c>
    </row>
    <row r="40" spans="1:1" ht="15" x14ac:dyDescent="0.2">
      <c r="A40" s="159" t="s">
        <v>273</v>
      </c>
    </row>
    <row r="41" spans="1:1" ht="15" x14ac:dyDescent="0.2">
      <c r="A41" s="159" t="s">
        <v>274</v>
      </c>
    </row>
    <row r="42" spans="1:1" s="151" customFormat="1" ht="15" x14ac:dyDescent="0.2">
      <c r="A42" s="160" t="s">
        <v>275</v>
      </c>
    </row>
    <row r="43" spans="1:1" ht="15" x14ac:dyDescent="0.2">
      <c r="A43" s="158" t="s">
        <v>276</v>
      </c>
    </row>
    <row r="44" spans="1:1" ht="15" x14ac:dyDescent="0.2">
      <c r="A44" s="146"/>
    </row>
    <row r="45" spans="1:1" ht="45" x14ac:dyDescent="0.2">
      <c r="A45" s="159" t="s">
        <v>277</v>
      </c>
    </row>
    <row r="46" spans="1:1" s="157" customFormat="1" ht="15" x14ac:dyDescent="0.2">
      <c r="A46" s="159" t="s">
        <v>278</v>
      </c>
    </row>
    <row r="47" spans="1:1" s="149" customFormat="1" ht="15" x14ac:dyDescent="0.2">
      <c r="A47" s="159" t="s">
        <v>279</v>
      </c>
    </row>
    <row r="48" spans="1:1" s="149" customFormat="1" ht="15" x14ac:dyDescent="0.2">
      <c r="A48" s="159" t="s">
        <v>280</v>
      </c>
    </row>
    <row r="49" spans="1:1" s="149" customFormat="1" ht="15" x14ac:dyDescent="0.2">
      <c r="A49" s="159" t="s">
        <v>281</v>
      </c>
    </row>
    <row r="50" spans="1:1" s="149" customFormat="1" ht="15" x14ac:dyDescent="0.2">
      <c r="A50" s="160" t="s">
        <v>275</v>
      </c>
    </row>
    <row r="51" spans="1:1" s="149" customFormat="1" ht="15" x14ac:dyDescent="0.2">
      <c r="A51" s="158" t="s">
        <v>10</v>
      </c>
    </row>
    <row r="52" spans="1:1" s="149" customFormat="1" ht="15" x14ac:dyDescent="0.2">
      <c r="A52" s="146"/>
    </row>
    <row r="53" spans="1:1" ht="30" x14ac:dyDescent="0.2">
      <c r="A53" s="159" t="s">
        <v>282</v>
      </c>
    </row>
    <row r="54" spans="1:1" ht="15" x14ac:dyDescent="0.2">
      <c r="A54" s="159" t="s">
        <v>283</v>
      </c>
    </row>
    <row r="55" spans="1:1" ht="15" x14ac:dyDescent="0.2">
      <c r="A55" s="159" t="s">
        <v>284</v>
      </c>
    </row>
    <row r="56" spans="1:1" ht="15" x14ac:dyDescent="0.2">
      <c r="A56" s="159" t="s">
        <v>285</v>
      </c>
    </row>
    <row r="57" spans="1:1" ht="45" x14ac:dyDescent="0.2">
      <c r="A57" s="159" t="s">
        <v>286</v>
      </c>
    </row>
    <row r="58" spans="1:1" s="149" customFormat="1" ht="30" x14ac:dyDescent="0.2">
      <c r="A58" s="159" t="s">
        <v>287</v>
      </c>
    </row>
    <row r="59" spans="1:1" ht="30" x14ac:dyDescent="0.2">
      <c r="A59" s="159" t="s">
        <v>288</v>
      </c>
    </row>
    <row r="60" spans="1:1" ht="30" x14ac:dyDescent="0.2">
      <c r="A60" s="159" t="s">
        <v>289</v>
      </c>
    </row>
    <row r="61" spans="1:1" ht="30" x14ac:dyDescent="0.2">
      <c r="A61" s="159" t="s">
        <v>290</v>
      </c>
    </row>
    <row r="62" spans="1:1" ht="30" x14ac:dyDescent="0.2">
      <c r="A62" s="159" t="s">
        <v>291</v>
      </c>
    </row>
    <row r="63" spans="1:1" ht="15" x14ac:dyDescent="0.2">
      <c r="A63" s="160" t="s">
        <v>275</v>
      </c>
    </row>
    <row r="64" spans="1:1" ht="15" x14ac:dyDescent="0.2">
      <c r="A64" s="158" t="s">
        <v>11</v>
      </c>
    </row>
    <row r="65" spans="1:1" ht="15" x14ac:dyDescent="0.2">
      <c r="A65" s="161" t="s">
        <v>292</v>
      </c>
    </row>
    <row r="66" spans="1:1" ht="15" x14ac:dyDescent="0.2">
      <c r="A66" s="146" t="s">
        <v>293</v>
      </c>
    </row>
    <row r="67" spans="1:1" ht="30" x14ac:dyDescent="0.2">
      <c r="A67" s="159" t="s">
        <v>294</v>
      </c>
    </row>
    <row r="68" spans="1:1" ht="30" x14ac:dyDescent="0.2">
      <c r="A68" s="159" t="s">
        <v>295</v>
      </c>
    </row>
    <row r="69" spans="1:1" ht="30" x14ac:dyDescent="0.2">
      <c r="A69" s="159" t="s">
        <v>296</v>
      </c>
    </row>
    <row r="70" spans="1:1" ht="15" x14ac:dyDescent="0.2">
      <c r="A70" s="159" t="s">
        <v>297</v>
      </c>
    </row>
    <row r="71" spans="1:1" s="151" customFormat="1" ht="15" x14ac:dyDescent="0.2">
      <c r="A71" s="159" t="s">
        <v>298</v>
      </c>
    </row>
    <row r="72" spans="1:1" ht="15" x14ac:dyDescent="0.2">
      <c r="A72" s="159" t="s">
        <v>299</v>
      </c>
    </row>
    <row r="73" spans="1:1" ht="15" x14ac:dyDescent="0.2">
      <c r="A73" s="159" t="s">
        <v>300</v>
      </c>
    </row>
    <row r="74" spans="1:1" ht="15" x14ac:dyDescent="0.2">
      <c r="A74" s="159" t="s">
        <v>301</v>
      </c>
    </row>
    <row r="75" spans="1:1" ht="30" x14ac:dyDescent="0.2">
      <c r="A75" s="159" t="s">
        <v>302</v>
      </c>
    </row>
    <row r="76" spans="1:1" ht="45" x14ac:dyDescent="0.2">
      <c r="A76" s="159" t="s">
        <v>303</v>
      </c>
    </row>
    <row r="77" spans="1:1" ht="30" x14ac:dyDescent="0.2">
      <c r="A77" s="159" t="s">
        <v>304</v>
      </c>
    </row>
    <row r="78" spans="1:1" ht="15" x14ac:dyDescent="0.2">
      <c r="A78" s="160" t="s">
        <v>275</v>
      </c>
    </row>
    <row r="79" spans="1:1" ht="15" x14ac:dyDescent="0.2">
      <c r="A79" s="158" t="s">
        <v>11</v>
      </c>
    </row>
    <row r="80" spans="1:1" ht="15" x14ac:dyDescent="0.2">
      <c r="A80" s="161" t="s">
        <v>305</v>
      </c>
    </row>
    <row r="81" spans="1:1" ht="15" x14ac:dyDescent="0.2">
      <c r="A81" s="146"/>
    </row>
    <row r="82" spans="1:1" ht="30" x14ac:dyDescent="0.2">
      <c r="A82" s="159" t="s">
        <v>306</v>
      </c>
    </row>
    <row r="83" spans="1:1" ht="30" x14ac:dyDescent="0.2">
      <c r="A83" s="159" t="s">
        <v>307</v>
      </c>
    </row>
    <row r="84" spans="1:1" ht="30" x14ac:dyDescent="0.2">
      <c r="A84" s="159" t="s">
        <v>308</v>
      </c>
    </row>
    <row r="85" spans="1:1" ht="30" x14ac:dyDescent="0.2">
      <c r="A85" s="159" t="s">
        <v>309</v>
      </c>
    </row>
    <row r="86" spans="1:1" ht="30" x14ac:dyDescent="0.2">
      <c r="A86" s="159" t="s">
        <v>310</v>
      </c>
    </row>
    <row r="87" spans="1:1" ht="30" x14ac:dyDescent="0.2">
      <c r="A87" s="159" t="s">
        <v>311</v>
      </c>
    </row>
    <row r="88" spans="1:1" ht="30" x14ac:dyDescent="0.2">
      <c r="A88" s="159" t="s">
        <v>312</v>
      </c>
    </row>
    <row r="89" spans="1:1" ht="30" x14ac:dyDescent="0.2">
      <c r="A89" s="159" t="s">
        <v>313</v>
      </c>
    </row>
    <row r="90" spans="1:1" ht="30" x14ac:dyDescent="0.2">
      <c r="A90" s="159" t="s">
        <v>314</v>
      </c>
    </row>
    <row r="91" spans="1:1" ht="30" x14ac:dyDescent="0.2">
      <c r="A91" s="159" t="s">
        <v>315</v>
      </c>
    </row>
    <row r="92" spans="1:1" ht="15" x14ac:dyDescent="0.2">
      <c r="A92" s="160" t="s">
        <v>275</v>
      </c>
    </row>
    <row r="93" spans="1:1" ht="15" x14ac:dyDescent="0.2">
      <c r="A93" s="158" t="s">
        <v>11</v>
      </c>
    </row>
    <row r="94" spans="1:1" ht="15" x14ac:dyDescent="0.2">
      <c r="A94" s="161" t="s">
        <v>316</v>
      </c>
    </row>
    <row r="95" spans="1:1" ht="15" x14ac:dyDescent="0.2">
      <c r="A95" s="160" t="s">
        <v>275</v>
      </c>
    </row>
    <row r="96" spans="1:1" ht="30" x14ac:dyDescent="0.2">
      <c r="A96" s="159" t="s">
        <v>317</v>
      </c>
    </row>
    <row r="97" spans="1:1" ht="60" x14ac:dyDescent="0.2">
      <c r="A97" s="159" t="s">
        <v>318</v>
      </c>
    </row>
    <row r="98" spans="1:1" s="149" customFormat="1" ht="30" x14ac:dyDescent="0.2">
      <c r="A98" s="159" t="s">
        <v>319</v>
      </c>
    </row>
    <row r="99" spans="1:1" ht="15" x14ac:dyDescent="0.2">
      <c r="A99" s="159" t="s">
        <v>320</v>
      </c>
    </row>
    <row r="100" spans="1:1" ht="30" x14ac:dyDescent="0.2">
      <c r="A100" s="159" t="s">
        <v>321</v>
      </c>
    </row>
    <row r="101" spans="1:1" ht="15" x14ac:dyDescent="0.2">
      <c r="A101" s="160" t="s">
        <v>275</v>
      </c>
    </row>
    <row r="102" spans="1:1" ht="15" x14ac:dyDescent="0.2">
      <c r="A102" s="158" t="s">
        <v>12</v>
      </c>
    </row>
    <row r="103" spans="1:1" ht="15" x14ac:dyDescent="0.2">
      <c r="A103" s="161" t="s">
        <v>322</v>
      </c>
    </row>
    <row r="104" spans="1:1" ht="30" x14ac:dyDescent="0.2">
      <c r="A104" s="153" t="s">
        <v>323</v>
      </c>
    </row>
    <row r="105" spans="1:1" ht="30" x14ac:dyDescent="0.2">
      <c r="A105" s="159" t="s">
        <v>324</v>
      </c>
    </row>
    <row r="106" spans="1:1" ht="45" x14ac:dyDescent="0.2">
      <c r="A106" s="159" t="s">
        <v>325</v>
      </c>
    </row>
    <row r="107" spans="1:1" ht="15" x14ac:dyDescent="0.2">
      <c r="A107" s="159" t="s">
        <v>326</v>
      </c>
    </row>
    <row r="108" spans="1:1" ht="15" x14ac:dyDescent="0.2">
      <c r="A108" s="159" t="s">
        <v>327</v>
      </c>
    </row>
    <row r="109" spans="1:1" ht="15" x14ac:dyDescent="0.2">
      <c r="A109" s="159" t="s">
        <v>328</v>
      </c>
    </row>
    <row r="110" spans="1:1" ht="30" x14ac:dyDescent="0.2">
      <c r="A110" s="159" t="s">
        <v>329</v>
      </c>
    </row>
    <row r="111" spans="1:1" ht="15" x14ac:dyDescent="0.2">
      <c r="A111" s="146"/>
    </row>
    <row r="112" spans="1:1" ht="15" x14ac:dyDescent="0.2">
      <c r="A112" s="146" t="s">
        <v>330</v>
      </c>
    </row>
    <row r="113" spans="1:1" ht="60" x14ac:dyDescent="0.2">
      <c r="A113" s="159" t="s">
        <v>331</v>
      </c>
    </row>
    <row r="114" spans="1:1" ht="60" x14ac:dyDescent="0.2">
      <c r="A114" s="159" t="s">
        <v>332</v>
      </c>
    </row>
    <row r="115" spans="1:1" ht="45" x14ac:dyDescent="0.2">
      <c r="A115" s="159" t="s">
        <v>333</v>
      </c>
    </row>
    <row r="116" spans="1:1" ht="45" x14ac:dyDescent="0.2">
      <c r="A116" s="159" t="s">
        <v>334</v>
      </c>
    </row>
    <row r="117" spans="1:1" ht="45" x14ac:dyDescent="0.2">
      <c r="A117" s="159" t="s">
        <v>335</v>
      </c>
    </row>
    <row r="118" spans="1:1" ht="45" x14ac:dyDescent="0.2">
      <c r="A118" s="159" t="s">
        <v>336</v>
      </c>
    </row>
    <row r="119" spans="1:1" ht="45" x14ac:dyDescent="0.2">
      <c r="A119" s="159" t="s">
        <v>337</v>
      </c>
    </row>
    <row r="120" spans="1:1" ht="60" x14ac:dyDescent="0.2">
      <c r="A120" s="159" t="s">
        <v>338</v>
      </c>
    </row>
    <row r="121" spans="1:1" ht="15" x14ac:dyDescent="0.2">
      <c r="A121" s="159" t="s">
        <v>339</v>
      </c>
    </row>
    <row r="122" spans="1:1" ht="15" x14ac:dyDescent="0.2">
      <c r="A122" s="159" t="s">
        <v>340</v>
      </c>
    </row>
    <row r="123" spans="1:1" ht="30" x14ac:dyDescent="0.2">
      <c r="A123" s="159" t="s">
        <v>341</v>
      </c>
    </row>
    <row r="124" spans="1:1" ht="60" x14ac:dyDescent="0.2">
      <c r="A124" s="162" t="s">
        <v>342</v>
      </c>
    </row>
    <row r="125" spans="1:1" ht="60" x14ac:dyDescent="0.2">
      <c r="A125" s="162" t="s">
        <v>343</v>
      </c>
    </row>
    <row r="126" spans="1:1" ht="30" x14ac:dyDescent="0.2">
      <c r="A126" s="159" t="s">
        <v>344</v>
      </c>
    </row>
    <row r="127" spans="1:1" ht="15" x14ac:dyDescent="0.2">
      <c r="A127" s="146"/>
    </row>
    <row r="128" spans="1:1" ht="15" x14ac:dyDescent="0.2">
      <c r="A128" s="158" t="s">
        <v>345</v>
      </c>
    </row>
    <row r="129" spans="1:1" ht="15" x14ac:dyDescent="0.2">
      <c r="A129" s="161" t="s">
        <v>346</v>
      </c>
    </row>
    <row r="130" spans="1:1" ht="15" x14ac:dyDescent="0.2">
      <c r="A130" s="146"/>
    </row>
    <row r="131" spans="1:1" ht="30" x14ac:dyDescent="0.2">
      <c r="A131" s="159" t="s">
        <v>347</v>
      </c>
    </row>
    <row r="132" spans="1:1" ht="30" x14ac:dyDescent="0.2">
      <c r="A132" s="159" t="s">
        <v>348</v>
      </c>
    </row>
    <row r="133" spans="1:1" ht="75" x14ac:dyDescent="0.2">
      <c r="A133" s="159" t="s">
        <v>349</v>
      </c>
    </row>
    <row r="134" spans="1:1" ht="75" x14ac:dyDescent="0.2">
      <c r="A134" s="159" t="s">
        <v>350</v>
      </c>
    </row>
    <row r="135" spans="1:1" ht="15" x14ac:dyDescent="0.2">
      <c r="A135" s="159" t="s">
        <v>351</v>
      </c>
    </row>
    <row r="136" spans="1:1" ht="15" x14ac:dyDescent="0.2">
      <c r="A136" s="160" t="s">
        <v>275</v>
      </c>
    </row>
    <row r="137" spans="1:1" ht="15" x14ac:dyDescent="0.2">
      <c r="A137" s="158" t="s">
        <v>352</v>
      </c>
    </row>
    <row r="138" spans="1:1" s="151" customFormat="1" ht="15.75" x14ac:dyDescent="0.2">
      <c r="A138" s="163" t="s">
        <v>353</v>
      </c>
    </row>
    <row r="139" spans="1:1" s="151" customFormat="1" ht="15" x14ac:dyDescent="0.2">
      <c r="A139" s="158" t="s">
        <v>354</v>
      </c>
    </row>
    <row r="140" spans="1:1" s="151" customFormat="1" ht="15" x14ac:dyDescent="0.2">
      <c r="A140" s="148"/>
    </row>
    <row r="141" spans="1:1" s="151" customFormat="1" ht="30" x14ac:dyDescent="0.2">
      <c r="A141" s="159" t="s">
        <v>355</v>
      </c>
    </row>
    <row r="142" spans="1:1" s="164" customFormat="1" ht="15" x14ac:dyDescent="0.2">
      <c r="A142" s="159" t="s">
        <v>356</v>
      </c>
    </row>
    <row r="143" spans="1:1" s="164" customFormat="1" ht="15" x14ac:dyDescent="0.2">
      <c r="A143" s="155" t="s">
        <v>357</v>
      </c>
    </row>
    <row r="144" spans="1:1" s="164" customFormat="1" ht="15" x14ac:dyDescent="0.2">
      <c r="A144" s="146"/>
    </row>
    <row r="145" spans="1:1" s="164" customFormat="1" ht="45" x14ac:dyDescent="0.2">
      <c r="A145" s="146" t="s">
        <v>358</v>
      </c>
    </row>
    <row r="146" spans="1:1" s="164" customFormat="1" ht="15" x14ac:dyDescent="0.2">
      <c r="A146" s="146"/>
    </row>
    <row r="147" spans="1:1" s="164" customFormat="1" ht="30" x14ac:dyDescent="0.2">
      <c r="A147" s="146" t="s">
        <v>359</v>
      </c>
    </row>
    <row r="148" spans="1:1" s="164" customFormat="1" ht="75" x14ac:dyDescent="0.2">
      <c r="A148" s="146" t="s">
        <v>360</v>
      </c>
    </row>
    <row r="149" spans="1:1" s="164" customFormat="1" ht="30" x14ac:dyDescent="0.2">
      <c r="A149" s="146" t="s">
        <v>361</v>
      </c>
    </row>
    <row r="150" spans="1:1" s="164" customFormat="1" ht="15" x14ac:dyDescent="0.2">
      <c r="A150" s="146" t="s">
        <v>362</v>
      </c>
    </row>
    <row r="151" spans="1:1" s="164" customFormat="1" ht="15" x14ac:dyDescent="0.2">
      <c r="A151" s="146"/>
    </row>
    <row r="152" spans="1:1" s="164" customFormat="1" ht="15" x14ac:dyDescent="0.2">
      <c r="A152" s="155" t="s">
        <v>363</v>
      </c>
    </row>
    <row r="153" spans="1:1" s="164" customFormat="1" ht="15" x14ac:dyDescent="0.2">
      <c r="A153" s="165" t="s">
        <v>364</v>
      </c>
    </row>
    <row r="154" spans="1:1" s="164" customFormat="1" ht="15" x14ac:dyDescent="0.2">
      <c r="A154" s="153"/>
    </row>
    <row r="155" spans="1:1" s="164" customFormat="1" ht="15" x14ac:dyDescent="0.2">
      <c r="A155" s="159" t="s">
        <v>365</v>
      </c>
    </row>
    <row r="156" spans="1:1" s="164" customFormat="1" ht="15" x14ac:dyDescent="0.2">
      <c r="A156" s="159" t="s">
        <v>366</v>
      </c>
    </row>
    <row r="157" spans="1:1" s="164" customFormat="1" ht="30" x14ac:dyDescent="0.2">
      <c r="A157" s="159" t="s">
        <v>367</v>
      </c>
    </row>
    <row r="158" spans="1:1" s="164" customFormat="1" ht="15" x14ac:dyDescent="0.2">
      <c r="A158" s="148" t="s">
        <v>368</v>
      </c>
    </row>
    <row r="159" spans="1:1" s="164" customFormat="1" ht="15" x14ac:dyDescent="0.2">
      <c r="A159" s="159" t="s">
        <v>369</v>
      </c>
    </row>
    <row r="160" spans="1:1" s="164" customFormat="1" ht="30" x14ac:dyDescent="0.2">
      <c r="A160" s="159" t="s">
        <v>370</v>
      </c>
    </row>
    <row r="161" spans="1:1" s="164" customFormat="1" ht="30" x14ac:dyDescent="0.2">
      <c r="A161" s="159" t="s">
        <v>371</v>
      </c>
    </row>
    <row r="162" spans="1:1" s="164" customFormat="1" ht="15" x14ac:dyDescent="0.2">
      <c r="A162" s="166" t="s">
        <v>372</v>
      </c>
    </row>
    <row r="163" spans="1:1" ht="15" x14ac:dyDescent="0.2">
      <c r="A163" s="148" t="s">
        <v>373</v>
      </c>
    </row>
    <row r="164" spans="1:1" ht="15" x14ac:dyDescent="0.2">
      <c r="A164" s="153" t="s">
        <v>374</v>
      </c>
    </row>
    <row r="165" spans="1:1" ht="15" x14ac:dyDescent="0.2">
      <c r="A165" s="153" t="s">
        <v>375</v>
      </c>
    </row>
    <row r="166" spans="1:1" ht="15" x14ac:dyDescent="0.2">
      <c r="A166" s="153" t="s">
        <v>376</v>
      </c>
    </row>
    <row r="167" spans="1:1" ht="15" x14ac:dyDescent="0.2">
      <c r="A167" s="153" t="s">
        <v>377</v>
      </c>
    </row>
    <row r="168" spans="1:1" ht="15" x14ac:dyDescent="0.2">
      <c r="A168" s="153" t="s">
        <v>378</v>
      </c>
    </row>
    <row r="169" spans="1:1" ht="15" x14ac:dyDescent="0.2">
      <c r="A169" s="153" t="s">
        <v>379</v>
      </c>
    </row>
    <row r="170" spans="1:1" ht="30" x14ac:dyDescent="0.2">
      <c r="A170" s="153" t="s">
        <v>380</v>
      </c>
    </row>
    <row r="171" spans="1:1" ht="30" x14ac:dyDescent="0.2">
      <c r="A171" s="167" t="s">
        <v>381</v>
      </c>
    </row>
    <row r="172" spans="1:1" ht="15" x14ac:dyDescent="0.2">
      <c r="A172" s="156" t="s">
        <v>382</v>
      </c>
    </row>
    <row r="173" spans="1:1" ht="15" x14ac:dyDescent="0.2">
      <c r="A173" s="156" t="s">
        <v>383</v>
      </c>
    </row>
    <row r="174" spans="1:1" ht="15" x14ac:dyDescent="0.2">
      <c r="A174" s="156" t="s">
        <v>384</v>
      </c>
    </row>
    <row r="175" spans="1:1" ht="15" x14ac:dyDescent="0.2">
      <c r="A175" s="156" t="s">
        <v>385</v>
      </c>
    </row>
    <row r="176" spans="1:1" ht="15" x14ac:dyDescent="0.2">
      <c r="A176" s="156" t="s">
        <v>386</v>
      </c>
    </row>
    <row r="177" spans="1:1" ht="15" x14ac:dyDescent="0.2">
      <c r="A177" s="156" t="s">
        <v>387</v>
      </c>
    </row>
    <row r="178" spans="1:1" ht="15" x14ac:dyDescent="0.2">
      <c r="A178" s="167" t="s">
        <v>388</v>
      </c>
    </row>
    <row r="179" spans="1:1" ht="15" x14ac:dyDescent="0.2">
      <c r="A179" s="155" t="s">
        <v>389</v>
      </c>
    </row>
    <row r="180" spans="1:1" ht="15.75" thickBot="1" x14ac:dyDescent="0.25">
      <c r="A180" s="148"/>
    </row>
    <row r="181" spans="1:1" ht="17.25" x14ac:dyDescent="0.2">
      <c r="A181" s="142" t="s">
        <v>245</v>
      </c>
    </row>
    <row r="182" spans="1:1" ht="13.5" thickBot="1" x14ac:dyDescent="0.25">
      <c r="A182" s="168" t="s">
        <v>390</v>
      </c>
    </row>
    <row r="183" spans="1:1" ht="30.75" thickBot="1" x14ac:dyDescent="0.25">
      <c r="A183" s="169" t="s">
        <v>391</v>
      </c>
    </row>
  </sheetData>
  <printOptions horizontalCentered="1"/>
  <pageMargins left="0.52" right="0.7" top="0.75" bottom="0.75" header="0.3" footer="0.3"/>
  <pageSetup scale="54" orientation="portrait"/>
  <rowBreaks count="1" manualBreakCount="1">
    <brk id="5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22"/>
  <sheetViews>
    <sheetView zoomScale="85" zoomScaleNormal="85" zoomScaleSheetLayoutView="100" zoomScalePageLayoutView="85" workbookViewId="0"/>
  </sheetViews>
  <sheetFormatPr defaultColWidth="8.85546875" defaultRowHeight="12.75" x14ac:dyDescent="0.2"/>
  <cols>
    <col min="1" max="1" width="155.28515625" style="143" customWidth="1"/>
    <col min="2" max="16384" width="8.85546875" style="143"/>
  </cols>
  <sheetData>
    <row r="1" spans="1:1" ht="17.25" x14ac:dyDescent="0.2">
      <c r="A1" s="142" t="s">
        <v>233</v>
      </c>
    </row>
    <row r="2" spans="1:1" ht="15" x14ac:dyDescent="0.2">
      <c r="A2" s="144" t="s">
        <v>234</v>
      </c>
    </row>
    <row r="3" spans="1:1" ht="15" x14ac:dyDescent="0.2">
      <c r="A3" s="145"/>
    </row>
    <row r="4" spans="1:1" ht="60" x14ac:dyDescent="0.2">
      <c r="A4" s="146" t="s">
        <v>235</v>
      </c>
    </row>
    <row r="5" spans="1:1" ht="15" x14ac:dyDescent="0.2">
      <c r="A5" s="147"/>
    </row>
    <row r="6" spans="1:1" s="149" customFormat="1" ht="45" x14ac:dyDescent="0.2">
      <c r="A6" s="148" t="s">
        <v>236</v>
      </c>
    </row>
    <row r="7" spans="1:1" s="149" customFormat="1" ht="15" x14ac:dyDescent="0.2">
      <c r="A7" s="147"/>
    </row>
    <row r="8" spans="1:1" ht="75" x14ac:dyDescent="0.2">
      <c r="A8" s="148" t="s">
        <v>237</v>
      </c>
    </row>
    <row r="9" spans="1:1" ht="15" x14ac:dyDescent="0.2">
      <c r="A9" s="147"/>
    </row>
    <row r="10" spans="1:1" ht="75" x14ac:dyDescent="0.2">
      <c r="A10" s="148" t="s">
        <v>238</v>
      </c>
    </row>
    <row r="11" spans="1:1" ht="15" x14ac:dyDescent="0.2">
      <c r="A11" s="147"/>
    </row>
    <row r="12" spans="1:1" ht="30" x14ac:dyDescent="0.2">
      <c r="A12" s="148" t="s">
        <v>239</v>
      </c>
    </row>
    <row r="13" spans="1:1" s="149" customFormat="1" ht="15" x14ac:dyDescent="0.2">
      <c r="A13" s="147"/>
    </row>
    <row r="14" spans="1:1" ht="150" x14ac:dyDescent="0.2">
      <c r="A14" s="146" t="s">
        <v>240</v>
      </c>
    </row>
    <row r="15" spans="1:1" ht="15" x14ac:dyDescent="0.2">
      <c r="A15" s="150"/>
    </row>
    <row r="16" spans="1:1" ht="45" x14ac:dyDescent="0.2">
      <c r="A16" s="148" t="s">
        <v>241</v>
      </c>
    </row>
    <row r="17" spans="1:1" s="151" customFormat="1" ht="15" x14ac:dyDescent="0.2">
      <c r="A17" s="147"/>
    </row>
    <row r="18" spans="1:1" s="151" customFormat="1" ht="30" x14ac:dyDescent="0.2">
      <c r="A18" s="148" t="s">
        <v>242</v>
      </c>
    </row>
    <row r="19" spans="1:1" s="151" customFormat="1" ht="15" x14ac:dyDescent="0.2">
      <c r="A19" s="147"/>
    </row>
    <row r="20" spans="1:1" s="151" customFormat="1" ht="165" x14ac:dyDescent="0.2">
      <c r="A20" s="148" t="s">
        <v>243</v>
      </c>
    </row>
    <row r="21" spans="1:1" s="151" customFormat="1" ht="15" x14ac:dyDescent="0.2">
      <c r="A21" s="147"/>
    </row>
    <row r="22" spans="1:1" s="151" customFormat="1" ht="91.5" thickBot="1" x14ac:dyDescent="0.25">
      <c r="A22" s="152" t="s">
        <v>244</v>
      </c>
    </row>
  </sheetData>
  <printOptions horizontalCentered="1"/>
  <pageMargins left="0.52" right="0.7" top="0.75" bottom="0.75" header="0.3" footer="0.3"/>
  <pageSetup scale="54"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DI1000"/>
  <sheetViews>
    <sheetView tabSelected="1" topLeftCell="M1" zoomScale="72" zoomScaleNormal="72" zoomScalePageLayoutView="72" workbookViewId="0">
      <pane ySplit="11" topLeftCell="A12" activePane="bottomLeft" state="frozen"/>
      <selection activeCell="AJ1" sqref="AJ1"/>
      <selection pane="bottomLeft" activeCell="BM64" sqref="BM64"/>
    </sheetView>
  </sheetViews>
  <sheetFormatPr defaultColWidth="8.85546875" defaultRowHeight="15" x14ac:dyDescent="0.25"/>
  <cols>
    <col min="1" max="1" width="5.85546875" style="105" customWidth="1"/>
    <col min="2" max="2" width="24.7109375" style="105" customWidth="1"/>
    <col min="3" max="3" width="10.42578125" style="105" bestFit="1" customWidth="1"/>
    <col min="4" max="4" width="30.7109375" style="105" customWidth="1"/>
    <col min="5" max="5" width="18.42578125" style="105" bestFit="1" customWidth="1"/>
    <col min="6" max="6" width="7.140625" style="105" customWidth="1"/>
    <col min="7" max="7" width="12.28515625" style="105" customWidth="1"/>
    <col min="8" max="9" width="14.28515625" style="105" customWidth="1"/>
    <col min="10" max="10" width="12.85546875" style="105" customWidth="1"/>
    <col min="11" max="11" width="23" style="105" customWidth="1"/>
    <col min="12" max="20" width="13.42578125" style="106" customWidth="1"/>
    <col min="21" max="21" width="14" style="106" customWidth="1"/>
    <col min="22" max="22" width="15.85546875" style="106" customWidth="1"/>
    <col min="23" max="23" width="14" style="106" customWidth="1"/>
    <col min="24" max="31" width="5.85546875" style="105" customWidth="1"/>
    <col min="32" max="32" width="7.7109375" style="105" customWidth="1"/>
    <col min="33" max="33" width="14" style="106" customWidth="1"/>
    <col min="34" max="34" width="14.7109375" style="105" customWidth="1"/>
    <col min="35" max="35" width="20.140625" style="105" customWidth="1"/>
    <col min="36" max="37" width="10.85546875" style="105" customWidth="1"/>
    <col min="38" max="38" width="19.42578125" style="105" customWidth="1"/>
    <col min="39" max="43" width="13.42578125" style="105" customWidth="1"/>
    <col min="44" max="44" width="13.42578125" style="107" customWidth="1"/>
    <col min="45" max="52" width="5.85546875" style="108" customWidth="1"/>
    <col min="53" max="53" width="7.7109375" style="109" customWidth="1"/>
    <col min="54" max="54" width="14" style="109" customWidth="1"/>
    <col min="55" max="55" width="13.42578125" style="109" customWidth="1"/>
    <col min="56" max="57" width="14" style="105" customWidth="1"/>
    <col min="58" max="58" width="19.7109375" style="105" customWidth="1"/>
    <col min="59" max="59" width="14.42578125" style="105" bestFit="1" customWidth="1"/>
    <col min="60" max="60" width="9.7109375" style="105" customWidth="1"/>
    <col min="61" max="61" width="28.28515625" style="105" bestFit="1" customWidth="1"/>
    <col min="62" max="62" width="18.28515625" style="105" customWidth="1"/>
    <col min="63" max="63" width="16.7109375" style="105" customWidth="1"/>
    <col min="64" max="64" width="47.85546875" style="105" customWidth="1"/>
    <col min="65" max="65" width="15.42578125" style="105" customWidth="1"/>
    <col min="66" max="66" width="19.42578125" style="105" customWidth="1"/>
    <col min="67" max="67" width="18" style="105" customWidth="1"/>
    <col min="68" max="68" width="16.140625" style="105" customWidth="1"/>
    <col min="69" max="69" width="15.7109375" style="105" customWidth="1"/>
    <col min="70" max="70" width="19.42578125" style="105" customWidth="1"/>
    <col min="71" max="106" width="8.85546875" style="105"/>
    <col min="107" max="107" width="9.140625" style="105" customWidth="1"/>
    <col min="108" max="108" width="16.28515625" style="105" customWidth="1"/>
    <col min="109" max="109" width="10.28515625" style="105" customWidth="1"/>
    <col min="110" max="110" width="75.42578125" style="105" customWidth="1"/>
    <col min="111" max="113" width="9.140625" style="105" customWidth="1"/>
    <col min="114" max="16384" width="8.85546875" style="105"/>
  </cols>
  <sheetData>
    <row r="1" spans="1:113" s="2" customFormat="1" ht="15.75" thickBot="1" x14ac:dyDescent="0.3">
      <c r="A1" s="1"/>
      <c r="C1" s="3"/>
      <c r="D1" s="4"/>
      <c r="E1" s="5"/>
      <c r="F1" s="4"/>
      <c r="G1" s="4"/>
      <c r="H1" s="4"/>
      <c r="I1" s="4"/>
      <c r="J1" s="4"/>
      <c r="AR1" s="6"/>
      <c r="BN1" s="5"/>
      <c r="BO1" s="5"/>
      <c r="BP1" s="7"/>
    </row>
    <row r="2" spans="1:113" s="2" customFormat="1" ht="24" customHeight="1" thickTop="1" thickBot="1" x14ac:dyDescent="0.3">
      <c r="A2" s="228" t="s">
        <v>0</v>
      </c>
      <c r="B2" s="8" t="s">
        <v>1</v>
      </c>
      <c r="C2" s="231" t="str">
        <f ca="1">INDIRECT("$DD$12")</f>
        <v>New York</v>
      </c>
      <c r="D2" s="232"/>
      <c r="E2" s="232"/>
      <c r="F2" s="232"/>
      <c r="G2" s="232"/>
      <c r="H2" s="233"/>
      <c r="I2" s="9"/>
      <c r="J2" s="9"/>
      <c r="K2" s="234"/>
      <c r="L2" s="234"/>
      <c r="M2" s="234"/>
      <c r="N2" s="234"/>
      <c r="O2" s="234"/>
      <c r="P2" s="234"/>
      <c r="Q2" s="234"/>
      <c r="R2" s="234"/>
      <c r="S2" s="234"/>
      <c r="T2" s="234"/>
      <c r="U2" s="234"/>
      <c r="V2" s="234"/>
      <c r="X2" s="9"/>
      <c r="Z2" s="10"/>
      <c r="AA2" s="235" t="s">
        <v>2</v>
      </c>
      <c r="AB2" s="236"/>
      <c r="AC2" s="236"/>
      <c r="AD2" s="236"/>
      <c r="AE2" s="236"/>
      <c r="AF2" s="236"/>
      <c r="AG2" s="236"/>
      <c r="AH2" s="237"/>
      <c r="AI2" s="9"/>
      <c r="AJ2" s="9"/>
      <c r="AK2" s="9"/>
      <c r="AL2" s="9"/>
      <c r="AM2" s="9"/>
      <c r="AN2" s="9"/>
      <c r="AO2" s="9"/>
      <c r="AP2" s="9"/>
      <c r="AQ2" s="9"/>
      <c r="AR2" s="11"/>
      <c r="AS2" s="9"/>
      <c r="AT2" s="9"/>
      <c r="AU2" s="9"/>
      <c r="AV2" s="9"/>
      <c r="AW2" s="9"/>
      <c r="AX2" s="9"/>
      <c r="AY2" s="9"/>
      <c r="AZ2" s="9"/>
      <c r="BA2" s="9"/>
      <c r="BB2" s="9"/>
      <c r="BC2" s="9"/>
      <c r="BD2" s="9"/>
      <c r="BE2" s="9"/>
      <c r="BF2" s="9"/>
      <c r="BG2" s="9"/>
      <c r="BH2" s="9"/>
      <c r="BI2" s="9"/>
      <c r="BJ2" s="9"/>
      <c r="BK2" s="9"/>
      <c r="BN2" s="7"/>
      <c r="BO2" s="7"/>
      <c r="BP2" s="7"/>
    </row>
    <row r="3" spans="1:113" s="2" customFormat="1" ht="24" thickBot="1" x14ac:dyDescent="0.3">
      <c r="A3" s="229"/>
      <c r="B3" s="12" t="s">
        <v>3</v>
      </c>
      <c r="C3" s="238" t="str">
        <f ca="1">INDIRECT("$DE$12")</f>
        <v>NY-604</v>
      </c>
      <c r="D3" s="239"/>
      <c r="E3" s="239"/>
      <c r="F3" s="239"/>
      <c r="G3" s="239"/>
      <c r="H3" s="240"/>
      <c r="I3" s="9"/>
      <c r="J3" s="4"/>
      <c r="K3" s="241"/>
      <c r="L3" s="241"/>
      <c r="M3" s="241"/>
      <c r="N3" s="241"/>
      <c r="O3" s="241"/>
      <c r="P3" s="241"/>
      <c r="Q3" s="241"/>
      <c r="R3" s="241"/>
      <c r="S3" s="241"/>
      <c r="T3" s="241"/>
      <c r="U3" s="241"/>
      <c r="V3" s="241"/>
      <c r="AA3" s="242" t="s">
        <v>4</v>
      </c>
      <c r="AB3" s="243"/>
      <c r="AC3" s="243"/>
      <c r="AD3" s="243"/>
      <c r="AE3" s="243"/>
      <c r="AF3" s="244"/>
      <c r="AG3" s="245">
        <f>SUM(BG12:BG1000)</f>
        <v>13918213</v>
      </c>
      <c r="AH3" s="246"/>
      <c r="AI3" s="13"/>
      <c r="AR3" s="6"/>
      <c r="BN3" s="7"/>
      <c r="BO3" s="7"/>
      <c r="BP3" s="7"/>
    </row>
    <row r="4" spans="1:113" s="2" customFormat="1" ht="24" customHeight="1" thickBot="1" x14ac:dyDescent="0.3">
      <c r="A4" s="230"/>
      <c r="B4" s="14" t="s">
        <v>5</v>
      </c>
      <c r="C4" s="247" t="str">
        <f ca="1">INDIRECT("$DF$12")</f>
        <v>Yonkers/Mount Vernon/New Rochelle/Westchester County CoC</v>
      </c>
      <c r="D4" s="248"/>
      <c r="E4" s="248"/>
      <c r="F4" s="248"/>
      <c r="G4" s="248"/>
      <c r="H4" s="249"/>
      <c r="I4" s="15"/>
      <c r="J4" s="15"/>
      <c r="K4" s="15"/>
      <c r="L4" s="15"/>
      <c r="M4" s="15"/>
      <c r="N4" s="15"/>
      <c r="O4" s="15"/>
      <c r="P4" s="15"/>
      <c r="Q4" s="15"/>
      <c r="R4" s="15"/>
      <c r="S4" s="15"/>
      <c r="T4" s="15"/>
      <c r="U4" s="15"/>
      <c r="V4" s="15"/>
      <c r="W4" s="15"/>
      <c r="X4" s="15"/>
      <c r="Y4" s="15"/>
      <c r="Z4" s="15"/>
      <c r="AA4" s="250" t="s">
        <v>6</v>
      </c>
      <c r="AB4" s="251"/>
      <c r="AC4" s="251"/>
      <c r="AD4" s="251"/>
      <c r="AE4" s="251"/>
      <c r="AF4" s="251"/>
      <c r="AG4" s="215"/>
      <c r="AH4" s="216"/>
      <c r="AI4" s="16"/>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N4" s="7"/>
      <c r="BO4" s="7"/>
      <c r="BP4" s="7"/>
    </row>
    <row r="5" spans="1:113" s="2" customFormat="1" ht="34.5" customHeight="1" thickBot="1" x14ac:dyDescent="0.3">
      <c r="A5" s="217" t="s">
        <v>7</v>
      </c>
      <c r="B5" s="219" t="s">
        <v>8</v>
      </c>
      <c r="C5" s="220"/>
      <c r="D5" s="221"/>
      <c r="E5" s="222" t="s">
        <v>177</v>
      </c>
      <c r="F5" s="223"/>
      <c r="G5" s="223"/>
      <c r="H5" s="22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I5" s="7"/>
      <c r="BJ5" s="7"/>
    </row>
    <row r="6" spans="1:113" s="19" customFormat="1" ht="34.5" customHeight="1" thickTop="1" thickBot="1" x14ac:dyDescent="0.3">
      <c r="A6" s="218"/>
      <c r="B6" s="225" t="s">
        <v>9</v>
      </c>
      <c r="C6" s="226"/>
      <c r="D6" s="227"/>
      <c r="E6" s="17" t="s">
        <v>392</v>
      </c>
      <c r="F6" s="18"/>
      <c r="G6" s="18"/>
      <c r="Z6" s="20"/>
      <c r="AA6" s="20"/>
      <c r="AB6" s="20"/>
      <c r="AC6" s="20"/>
      <c r="AD6" s="20"/>
      <c r="AE6" s="20"/>
      <c r="AF6" s="21"/>
      <c r="AG6" s="21"/>
      <c r="AH6" s="22"/>
      <c r="AI6" s="22"/>
      <c r="AJ6" s="22"/>
      <c r="AK6" s="22"/>
      <c r="AL6" s="22"/>
      <c r="AR6" s="23"/>
      <c r="BL6" s="22"/>
      <c r="BQ6" s="24"/>
      <c r="BR6" s="24"/>
      <c r="BS6" s="24"/>
      <c r="BT6" s="24"/>
      <c r="BU6" s="24"/>
    </row>
    <row r="7" spans="1:113" s="2" customFormat="1" ht="16.5" thickTop="1" x14ac:dyDescent="0.25">
      <c r="A7" s="1"/>
      <c r="C7" s="1"/>
      <c r="E7" s="25"/>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7"/>
      <c r="AS7" s="26"/>
      <c r="AT7" s="26"/>
      <c r="AU7" s="26"/>
      <c r="AV7" s="26"/>
      <c r="AW7" s="26"/>
      <c r="AX7" s="26"/>
      <c r="AY7" s="26"/>
      <c r="AZ7" s="26"/>
      <c r="BA7" s="26"/>
      <c r="BB7" s="26"/>
      <c r="BC7" s="26"/>
      <c r="BD7" s="26"/>
      <c r="BE7" s="26"/>
      <c r="BF7" s="26"/>
      <c r="BG7" s="26"/>
      <c r="BH7" s="26"/>
      <c r="BI7" s="26"/>
      <c r="BJ7" s="26"/>
      <c r="BK7" s="26"/>
      <c r="BL7" s="26"/>
      <c r="BN7" s="26"/>
      <c r="BO7" s="26"/>
      <c r="BP7" s="26"/>
      <c r="BQ7" s="28"/>
      <c r="BR7" s="28"/>
      <c r="BS7" s="28"/>
      <c r="BT7" s="28"/>
      <c r="BU7" s="28"/>
      <c r="BV7" s="28"/>
    </row>
    <row r="8" spans="1:113" s="2" customFormat="1" ht="16.5" thickBot="1" x14ac:dyDescent="0.3">
      <c r="A8" s="1"/>
      <c r="C8" s="1"/>
      <c r="E8" s="25"/>
      <c r="F8" s="26"/>
      <c r="G8" s="26"/>
      <c r="H8" s="26"/>
      <c r="I8" s="26"/>
      <c r="J8" s="26"/>
      <c r="K8" s="26"/>
      <c r="L8" s="29"/>
      <c r="M8" s="26"/>
      <c r="N8" s="26"/>
      <c r="O8" s="26"/>
      <c r="P8" s="26"/>
      <c r="Q8" s="26"/>
      <c r="R8" s="26"/>
      <c r="S8" s="26"/>
      <c r="T8" s="26"/>
      <c r="U8" s="26"/>
      <c r="V8" s="26"/>
      <c r="W8" s="26"/>
      <c r="X8" s="30"/>
      <c r="Y8" s="26"/>
      <c r="Z8" s="26"/>
      <c r="AA8" s="26"/>
      <c r="AB8" s="26"/>
      <c r="AC8" s="26"/>
      <c r="AD8" s="26"/>
      <c r="AE8" s="26"/>
      <c r="AF8" s="26"/>
      <c r="AG8" s="26"/>
      <c r="AH8" s="30"/>
      <c r="AI8" s="26"/>
      <c r="AJ8" s="26"/>
      <c r="AK8" s="26"/>
      <c r="AL8" s="26"/>
      <c r="AM8" s="30"/>
      <c r="AN8" s="26"/>
      <c r="AO8" s="26"/>
      <c r="AP8" s="26"/>
      <c r="AQ8" s="26"/>
      <c r="AR8" s="27"/>
      <c r="AS8" s="26"/>
      <c r="AT8" s="26"/>
      <c r="AU8" s="26"/>
      <c r="AV8" s="26"/>
      <c r="AW8" s="26"/>
      <c r="AX8" s="26"/>
      <c r="AY8" s="26"/>
      <c r="AZ8" s="26"/>
      <c r="BA8" s="26"/>
      <c r="BB8" s="26"/>
      <c r="BC8" s="26"/>
      <c r="BD8" s="26"/>
      <c r="BE8" s="26"/>
      <c r="BF8" s="26"/>
      <c r="BG8" s="26"/>
      <c r="BH8" s="26"/>
      <c r="BI8" s="26"/>
      <c r="BJ8" s="26"/>
      <c r="BK8" s="26"/>
      <c r="BL8" s="26"/>
      <c r="BN8" s="26"/>
      <c r="BO8" s="26"/>
      <c r="BP8" s="30"/>
      <c r="BQ8" s="28"/>
      <c r="BR8" s="28"/>
      <c r="BS8" s="28"/>
      <c r="BT8" s="28"/>
      <c r="BU8" s="28"/>
      <c r="BV8" s="28"/>
    </row>
    <row r="9" spans="1:113" s="19" customFormat="1" ht="21" thickBot="1" x14ac:dyDescent="0.3">
      <c r="A9" s="211" t="s">
        <v>10</v>
      </c>
      <c r="B9" s="212"/>
      <c r="C9" s="212"/>
      <c r="D9" s="212"/>
      <c r="E9" s="212"/>
      <c r="F9" s="212"/>
      <c r="G9" s="212"/>
      <c r="H9" s="212"/>
      <c r="I9" s="212"/>
      <c r="J9" s="212"/>
      <c r="K9" s="31"/>
      <c r="L9" s="213" t="s">
        <v>11</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188" t="s">
        <v>12</v>
      </c>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90"/>
      <c r="BM9" s="191" t="s">
        <v>13</v>
      </c>
      <c r="BN9" s="192"/>
      <c r="BO9" s="192"/>
      <c r="BP9" s="192"/>
      <c r="BQ9" s="192"/>
      <c r="BR9" s="193"/>
      <c r="BS9" s="32"/>
      <c r="BT9" s="33"/>
      <c r="BU9" s="33"/>
      <c r="BV9" s="33"/>
    </row>
    <row r="10" spans="1:113" s="35" customFormat="1" ht="30.75" customHeight="1" thickBot="1" x14ac:dyDescent="0.3">
      <c r="A10" s="194"/>
      <c r="B10" s="195"/>
      <c r="C10" s="195"/>
      <c r="D10" s="195"/>
      <c r="E10" s="195"/>
      <c r="F10" s="195"/>
      <c r="G10" s="195"/>
      <c r="H10" s="195"/>
      <c r="I10" s="195"/>
      <c r="J10" s="195"/>
      <c r="K10" s="196"/>
      <c r="L10" s="197" t="s">
        <v>14</v>
      </c>
      <c r="M10" s="198"/>
      <c r="N10" s="198"/>
      <c r="O10" s="198"/>
      <c r="P10" s="198"/>
      <c r="Q10" s="198"/>
      <c r="R10" s="198"/>
      <c r="S10" s="198"/>
      <c r="T10" s="198"/>
      <c r="U10" s="198"/>
      <c r="V10" s="198"/>
      <c r="W10" s="199"/>
      <c r="X10" s="200" t="s">
        <v>15</v>
      </c>
      <c r="Y10" s="198"/>
      <c r="Z10" s="198"/>
      <c r="AA10" s="198"/>
      <c r="AB10" s="198"/>
      <c r="AC10" s="198"/>
      <c r="AD10" s="198"/>
      <c r="AE10" s="198"/>
      <c r="AF10" s="198"/>
      <c r="AG10" s="199"/>
      <c r="AH10" s="201" t="s">
        <v>16</v>
      </c>
      <c r="AI10" s="202"/>
      <c r="AJ10" s="202"/>
      <c r="AK10" s="202"/>
      <c r="AL10" s="203"/>
      <c r="AM10" s="204" t="s">
        <v>17</v>
      </c>
      <c r="AN10" s="195"/>
      <c r="AO10" s="195"/>
      <c r="AP10" s="195"/>
      <c r="AQ10" s="195"/>
      <c r="AR10" s="195"/>
      <c r="AS10" s="195"/>
      <c r="AT10" s="195"/>
      <c r="AU10" s="195"/>
      <c r="AV10" s="195"/>
      <c r="AW10" s="195"/>
      <c r="AX10" s="195"/>
      <c r="AY10" s="195"/>
      <c r="AZ10" s="195"/>
      <c r="BA10" s="195"/>
      <c r="BB10" s="195"/>
      <c r="BC10" s="195"/>
      <c r="BD10" s="195"/>
      <c r="BE10" s="195"/>
      <c r="BF10" s="195"/>
      <c r="BG10" s="205"/>
      <c r="BH10" s="194" t="s">
        <v>18</v>
      </c>
      <c r="BI10" s="195"/>
      <c r="BJ10" s="195"/>
      <c r="BK10" s="195"/>
      <c r="BL10" s="196"/>
      <c r="BM10" s="206" t="s">
        <v>19</v>
      </c>
      <c r="BN10" s="207"/>
      <c r="BO10" s="208" t="s">
        <v>20</v>
      </c>
      <c r="BP10" s="209"/>
      <c r="BQ10" s="209"/>
      <c r="BR10" s="210"/>
      <c r="BS10" s="34"/>
      <c r="BT10" s="34"/>
      <c r="BU10" s="34"/>
      <c r="BV10" s="34"/>
    </row>
    <row r="11" spans="1:113" s="66" customFormat="1" ht="115.5" thickBot="1" x14ac:dyDescent="0.3">
      <c r="A11" s="36" t="s">
        <v>21</v>
      </c>
      <c r="B11" s="37" t="s">
        <v>22</v>
      </c>
      <c r="C11" s="38" t="s">
        <v>23</v>
      </c>
      <c r="D11" s="38" t="s">
        <v>24</v>
      </c>
      <c r="E11" s="39" t="s">
        <v>25</v>
      </c>
      <c r="F11" s="40" t="s">
        <v>26</v>
      </c>
      <c r="G11" s="40" t="s">
        <v>27</v>
      </c>
      <c r="H11" s="40" t="s">
        <v>28</v>
      </c>
      <c r="I11" s="41" t="s">
        <v>29</v>
      </c>
      <c r="J11" s="38" t="s">
        <v>30</v>
      </c>
      <c r="K11" s="42" t="s">
        <v>31</v>
      </c>
      <c r="L11" s="43" t="s">
        <v>32</v>
      </c>
      <c r="M11" s="44" t="s">
        <v>33</v>
      </c>
      <c r="N11" s="44" t="s">
        <v>34</v>
      </c>
      <c r="O11" s="44" t="s">
        <v>35</v>
      </c>
      <c r="P11" s="44" t="s">
        <v>36</v>
      </c>
      <c r="Q11" s="44" t="s">
        <v>37</v>
      </c>
      <c r="R11" s="44" t="s">
        <v>38</v>
      </c>
      <c r="S11" s="44" t="s">
        <v>39</v>
      </c>
      <c r="T11" s="45" t="s">
        <v>40</v>
      </c>
      <c r="U11" s="44" t="s">
        <v>41</v>
      </c>
      <c r="V11" s="45" t="s">
        <v>42</v>
      </c>
      <c r="W11" s="45" t="s">
        <v>43</v>
      </c>
      <c r="X11" s="46" t="s">
        <v>44</v>
      </c>
      <c r="Y11" s="44" t="s">
        <v>45</v>
      </c>
      <c r="Z11" s="44" t="s">
        <v>46</v>
      </c>
      <c r="AA11" s="44" t="s">
        <v>47</v>
      </c>
      <c r="AB11" s="44" t="s">
        <v>48</v>
      </c>
      <c r="AC11" s="44" t="s">
        <v>49</v>
      </c>
      <c r="AD11" s="44" t="s">
        <v>50</v>
      </c>
      <c r="AE11" s="44" t="s">
        <v>51</v>
      </c>
      <c r="AF11" s="44" t="s">
        <v>52</v>
      </c>
      <c r="AG11" s="45" t="s">
        <v>53</v>
      </c>
      <c r="AH11" s="47" t="s">
        <v>54</v>
      </c>
      <c r="AI11" s="48" t="s">
        <v>55</v>
      </c>
      <c r="AJ11" s="49" t="s">
        <v>56</v>
      </c>
      <c r="AK11" s="49" t="s">
        <v>57</v>
      </c>
      <c r="AL11" s="50" t="s">
        <v>58</v>
      </c>
      <c r="AM11" s="51" t="s">
        <v>35</v>
      </c>
      <c r="AN11" s="52" t="s">
        <v>36</v>
      </c>
      <c r="AO11" s="52" t="s">
        <v>37</v>
      </c>
      <c r="AP11" s="52" t="s">
        <v>59</v>
      </c>
      <c r="AQ11" s="53" t="s">
        <v>39</v>
      </c>
      <c r="AR11" s="54" t="s">
        <v>60</v>
      </c>
      <c r="AS11" s="52" t="s">
        <v>44</v>
      </c>
      <c r="AT11" s="52" t="s">
        <v>45</v>
      </c>
      <c r="AU11" s="52" t="s">
        <v>46</v>
      </c>
      <c r="AV11" s="52" t="s">
        <v>47</v>
      </c>
      <c r="AW11" s="52" t="s">
        <v>48</v>
      </c>
      <c r="AX11" s="52" t="s">
        <v>49</v>
      </c>
      <c r="AY11" s="52" t="s">
        <v>50</v>
      </c>
      <c r="AZ11" s="52" t="s">
        <v>51</v>
      </c>
      <c r="BA11" s="53" t="s">
        <v>52</v>
      </c>
      <c r="BB11" s="53" t="s">
        <v>61</v>
      </c>
      <c r="BC11" s="53" t="s">
        <v>62</v>
      </c>
      <c r="BD11" s="53" t="s">
        <v>63</v>
      </c>
      <c r="BE11" s="52" t="s">
        <v>64</v>
      </c>
      <c r="BF11" s="53" t="s">
        <v>42</v>
      </c>
      <c r="BG11" s="53" t="s">
        <v>65</v>
      </c>
      <c r="BH11" s="55" t="s">
        <v>66</v>
      </c>
      <c r="BI11" s="56" t="s">
        <v>67</v>
      </c>
      <c r="BJ11" s="56" t="s">
        <v>68</v>
      </c>
      <c r="BK11" s="57" t="s">
        <v>69</v>
      </c>
      <c r="BL11" s="58" t="s">
        <v>58</v>
      </c>
      <c r="BM11" s="59" t="s">
        <v>70</v>
      </c>
      <c r="BN11" s="60" t="s">
        <v>71</v>
      </c>
      <c r="BO11" s="61" t="s">
        <v>72</v>
      </c>
      <c r="BP11" s="62" t="s">
        <v>73</v>
      </c>
      <c r="BQ11" s="63" t="s">
        <v>70</v>
      </c>
      <c r="BR11" s="64" t="s">
        <v>71</v>
      </c>
      <c r="BS11" s="65"/>
      <c r="BT11" s="65"/>
      <c r="BU11" s="65"/>
      <c r="BV11" s="65"/>
      <c r="DD11" s="36" t="s">
        <v>74</v>
      </c>
      <c r="DE11" s="37" t="s">
        <v>75</v>
      </c>
      <c r="DF11" s="38" t="s">
        <v>76</v>
      </c>
      <c r="DG11" s="60" t="s">
        <v>77</v>
      </c>
      <c r="DH11" s="60" t="s">
        <v>78</v>
      </c>
      <c r="DI11" s="67" t="s">
        <v>79</v>
      </c>
    </row>
    <row r="12" spans="1:113" ht="38.25" x14ac:dyDescent="0.25">
      <c r="A12" s="68">
        <v>1</v>
      </c>
      <c r="B12" s="69" t="s">
        <v>86</v>
      </c>
      <c r="C12" s="70" t="s">
        <v>87</v>
      </c>
      <c r="D12" s="69" t="s">
        <v>88</v>
      </c>
      <c r="E12" s="70" t="s">
        <v>89</v>
      </c>
      <c r="F12" s="70">
        <v>1</v>
      </c>
      <c r="G12" s="71">
        <v>41487</v>
      </c>
      <c r="H12" s="71">
        <v>41548</v>
      </c>
      <c r="I12" s="71">
        <f t="shared" ref="I12:I54" si="0">H12+364</f>
        <v>41912</v>
      </c>
      <c r="J12" s="70" t="s">
        <v>80</v>
      </c>
      <c r="K12" s="72"/>
      <c r="L12" s="73">
        <v>0</v>
      </c>
      <c r="M12" s="74">
        <v>0</v>
      </c>
      <c r="N12" s="74">
        <v>0</v>
      </c>
      <c r="O12" s="74">
        <v>0</v>
      </c>
      <c r="P12" s="74">
        <v>17640</v>
      </c>
      <c r="Q12" s="74">
        <v>0</v>
      </c>
      <c r="R12" s="74">
        <v>0</v>
      </c>
      <c r="S12" s="74">
        <v>0</v>
      </c>
      <c r="T12" s="75">
        <v>0</v>
      </c>
      <c r="U12" s="74">
        <v>1235</v>
      </c>
      <c r="V12" s="76">
        <f t="shared" ref="V12:V43" si="1">(SUM(O12:U12)/(F12*12))</f>
        <v>1572.9166666666667</v>
      </c>
      <c r="W12" s="77">
        <f t="shared" ref="W12:W43" si="2">SUM(L12:U12)</f>
        <v>18875</v>
      </c>
      <c r="X12" s="78">
        <v>2</v>
      </c>
      <c r="Y12" s="70">
        <v>0</v>
      </c>
      <c r="Z12" s="70">
        <v>0</v>
      </c>
      <c r="AA12" s="70">
        <v>0</v>
      </c>
      <c r="AB12" s="70">
        <v>0</v>
      </c>
      <c r="AC12" s="70">
        <v>0</v>
      </c>
      <c r="AD12" s="70">
        <v>0</v>
      </c>
      <c r="AE12" s="70">
        <v>0</v>
      </c>
      <c r="AF12" s="79">
        <f t="shared" ref="AF12:AF43" si="3">SUM(X12:AE12)</f>
        <v>2</v>
      </c>
      <c r="AG12" s="80">
        <v>18875</v>
      </c>
      <c r="AH12" s="81" t="s">
        <v>82</v>
      </c>
      <c r="AI12" s="82" t="s">
        <v>21</v>
      </c>
      <c r="AJ12" s="70" t="s">
        <v>21</v>
      </c>
      <c r="AK12" s="70" t="s">
        <v>21</v>
      </c>
      <c r="AL12" s="70"/>
      <c r="AM12" s="83">
        <v>0</v>
      </c>
      <c r="AN12" s="84">
        <v>17640</v>
      </c>
      <c r="AO12" s="74">
        <v>0</v>
      </c>
      <c r="AP12" s="74">
        <v>0</v>
      </c>
      <c r="AQ12" s="74">
        <v>0</v>
      </c>
      <c r="AR12" s="74">
        <v>0</v>
      </c>
      <c r="AS12" s="85">
        <v>2</v>
      </c>
      <c r="AT12" s="86">
        <v>0</v>
      </c>
      <c r="AU12" s="86">
        <v>0</v>
      </c>
      <c r="AV12" s="86">
        <v>0</v>
      </c>
      <c r="AW12" s="86">
        <v>0</v>
      </c>
      <c r="AX12" s="86">
        <v>0</v>
      </c>
      <c r="AY12" s="86">
        <v>0</v>
      </c>
      <c r="AZ12" s="86">
        <v>0</v>
      </c>
      <c r="BA12" s="87">
        <f t="shared" ref="BA12:BA43" si="4">SUM(AS12:AZ12)</f>
        <v>2</v>
      </c>
      <c r="BB12" s="88">
        <f t="shared" ref="BB12:BB43" si="5">SUM(AM12:AR12)</f>
        <v>17640</v>
      </c>
      <c r="BC12" s="89" t="s">
        <v>21</v>
      </c>
      <c r="BD12" s="74">
        <v>1235</v>
      </c>
      <c r="BE12" s="90">
        <f t="shared" ref="BE12:BE43" si="6">IF(J12="CoC", DI12, IF(J12="S+C", DG12, DH12))</f>
        <v>1235</v>
      </c>
      <c r="BF12" s="91">
        <f t="shared" ref="BF12:BF43" si="7">BG12/12</f>
        <v>1572.9166666666667</v>
      </c>
      <c r="BG12" s="92">
        <f t="shared" ref="BG12:BG43" si="8">IF(AND($BC12="Yes", ($BD12&gt;$BE12)), SUM(AM12:AR12,BD12), SUM(AM12:AR12,BE12))</f>
        <v>18875</v>
      </c>
      <c r="BH12" s="93" t="s">
        <v>397</v>
      </c>
      <c r="BI12" s="94" t="s">
        <v>398</v>
      </c>
      <c r="BJ12" s="70" t="s">
        <v>397</v>
      </c>
      <c r="BK12" s="70" t="s">
        <v>21</v>
      </c>
      <c r="BL12" s="95" t="s">
        <v>411</v>
      </c>
      <c r="BM12" s="96" t="s">
        <v>21</v>
      </c>
      <c r="BN12" s="97" t="s">
        <v>397</v>
      </c>
      <c r="BO12" s="98"/>
      <c r="BP12" s="99"/>
      <c r="BQ12" s="100"/>
      <c r="BR12" s="101"/>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3" t="s">
        <v>85</v>
      </c>
      <c r="DE12" s="103" t="s">
        <v>90</v>
      </c>
      <c r="DF12" s="103" t="s">
        <v>91</v>
      </c>
      <c r="DG12" s="104">
        <f t="shared" ref="DG12:DG43" si="9">IF(AND(BD12="", J12="S+C"), (AG12/F12*0.07), IF(BD12&gt;(ROUND((AG12/F12*0.07)+0.000001, 0)), (ROUND((AG12/F12*0.07)+0.000001, 0)), BD12))</f>
        <v>1235</v>
      </c>
      <c r="DH12" s="104">
        <f t="shared" ref="DH12:DH43" si="10">IF(AND(BD12="", J12="SHP"), (U12/F12+(0.02*((O12+P12+Q12+R12+S12)/F12))), IF(BD12&gt;(ROUND(U12/F12+(0.02*((O12+P12+Q12+R12+S12)/F12))+0.000001, 0)), (ROUND(U12/F12+(0.02*((O12+P12+Q12+R12+S12)/F12))+0.000001, 0)), BD12))</f>
        <v>1235</v>
      </c>
      <c r="DI12" s="104">
        <f t="shared" ref="DI12:DI43" si="11">IF(AND(BD12="", J12="CoC"), (U12/F12), IF(BD12&gt;(U12/F12), (U12/F12), BD12))</f>
        <v>1235</v>
      </c>
    </row>
    <row r="13" spans="1:113" x14ac:dyDescent="0.25">
      <c r="A13" s="68">
        <v>2</v>
      </c>
      <c r="B13" s="69" t="s">
        <v>92</v>
      </c>
      <c r="C13" s="70" t="s">
        <v>93</v>
      </c>
      <c r="D13" s="69" t="s">
        <v>94</v>
      </c>
      <c r="E13" s="70" t="s">
        <v>95</v>
      </c>
      <c r="F13" s="70">
        <v>1</v>
      </c>
      <c r="G13" s="71">
        <v>41506</v>
      </c>
      <c r="H13" s="71">
        <v>41609</v>
      </c>
      <c r="I13" s="71">
        <f t="shared" si="0"/>
        <v>41973</v>
      </c>
      <c r="J13" s="70" t="s">
        <v>80</v>
      </c>
      <c r="K13" s="72"/>
      <c r="L13" s="73">
        <v>0</v>
      </c>
      <c r="M13" s="74">
        <v>0</v>
      </c>
      <c r="N13" s="74">
        <v>0</v>
      </c>
      <c r="O13" s="74">
        <v>101664</v>
      </c>
      <c r="P13" s="74">
        <v>0</v>
      </c>
      <c r="Q13" s="74">
        <v>17587</v>
      </c>
      <c r="R13" s="74">
        <v>2606</v>
      </c>
      <c r="S13" s="74">
        <v>0</v>
      </c>
      <c r="T13" s="75">
        <v>0</v>
      </c>
      <c r="U13" s="74">
        <v>8530</v>
      </c>
      <c r="V13" s="76">
        <f t="shared" si="1"/>
        <v>10865.583333333334</v>
      </c>
      <c r="W13" s="77">
        <f t="shared" si="2"/>
        <v>130387</v>
      </c>
      <c r="X13" s="78">
        <v>0</v>
      </c>
      <c r="Y13" s="70">
        <v>0</v>
      </c>
      <c r="Z13" s="70">
        <v>0</v>
      </c>
      <c r="AA13" s="70">
        <v>0</v>
      </c>
      <c r="AB13" s="70">
        <v>0</v>
      </c>
      <c r="AC13" s="70">
        <v>0</v>
      </c>
      <c r="AD13" s="70">
        <v>0</v>
      </c>
      <c r="AE13" s="70">
        <v>0</v>
      </c>
      <c r="AF13" s="79">
        <f t="shared" si="3"/>
        <v>0</v>
      </c>
      <c r="AG13" s="80">
        <v>0</v>
      </c>
      <c r="AH13" s="81" t="s">
        <v>81</v>
      </c>
      <c r="AI13" s="82" t="s">
        <v>21</v>
      </c>
      <c r="AJ13" s="70" t="s">
        <v>21</v>
      </c>
      <c r="AK13" s="70" t="s">
        <v>21</v>
      </c>
      <c r="AL13" s="70"/>
      <c r="AM13" s="83">
        <v>101664</v>
      </c>
      <c r="AN13" s="84">
        <v>0</v>
      </c>
      <c r="AO13" s="74">
        <v>17587</v>
      </c>
      <c r="AP13" s="74">
        <v>2606</v>
      </c>
      <c r="AQ13" s="74">
        <v>0</v>
      </c>
      <c r="AR13" s="74">
        <v>0</v>
      </c>
      <c r="AS13" s="85">
        <v>0</v>
      </c>
      <c r="AT13" s="86">
        <v>0</v>
      </c>
      <c r="AU13" s="86">
        <v>0</v>
      </c>
      <c r="AV13" s="86">
        <v>0</v>
      </c>
      <c r="AW13" s="86">
        <v>0</v>
      </c>
      <c r="AX13" s="86">
        <v>0</v>
      </c>
      <c r="AY13" s="86">
        <v>0</v>
      </c>
      <c r="AZ13" s="86">
        <v>0</v>
      </c>
      <c r="BA13" s="87">
        <f t="shared" si="4"/>
        <v>0</v>
      </c>
      <c r="BB13" s="88">
        <f t="shared" si="5"/>
        <v>121857</v>
      </c>
      <c r="BC13" s="89" t="s">
        <v>21</v>
      </c>
      <c r="BD13" s="74">
        <v>8530</v>
      </c>
      <c r="BE13" s="90">
        <f t="shared" si="6"/>
        <v>8530</v>
      </c>
      <c r="BF13" s="91">
        <f t="shared" si="7"/>
        <v>10865.583333333334</v>
      </c>
      <c r="BG13" s="92">
        <f t="shared" si="8"/>
        <v>130387</v>
      </c>
      <c r="BH13" s="93" t="s">
        <v>397</v>
      </c>
      <c r="BI13" s="94" t="s">
        <v>35</v>
      </c>
      <c r="BJ13" s="70" t="s">
        <v>397</v>
      </c>
      <c r="BK13" s="70" t="s">
        <v>21</v>
      </c>
      <c r="BL13" s="175"/>
      <c r="BM13" s="96" t="s">
        <v>21</v>
      </c>
      <c r="BN13" s="97" t="s">
        <v>397</v>
      </c>
      <c r="BO13" s="98"/>
      <c r="BP13" s="99"/>
      <c r="BQ13" s="100"/>
      <c r="BR13" s="101"/>
      <c r="BS13" s="102"/>
      <c r="BT13" s="102"/>
      <c r="BU13" s="102"/>
      <c r="BV13" s="102" t="s">
        <v>421</v>
      </c>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3" t="s">
        <v>85</v>
      </c>
      <c r="DE13" s="103" t="s">
        <v>90</v>
      </c>
      <c r="DF13" s="103" t="s">
        <v>91</v>
      </c>
      <c r="DG13" s="104">
        <f t="shared" si="9"/>
        <v>0</v>
      </c>
      <c r="DH13" s="104">
        <f t="shared" si="10"/>
        <v>8530</v>
      </c>
      <c r="DI13" s="104">
        <f t="shared" si="11"/>
        <v>8530</v>
      </c>
    </row>
    <row r="14" spans="1:113" ht="48.95" customHeight="1" x14ac:dyDescent="0.25">
      <c r="A14" s="68">
        <v>3</v>
      </c>
      <c r="B14" s="69" t="s">
        <v>96</v>
      </c>
      <c r="C14" s="70" t="s">
        <v>97</v>
      </c>
      <c r="D14" s="69" t="s">
        <v>98</v>
      </c>
      <c r="E14" s="70" t="s">
        <v>99</v>
      </c>
      <c r="F14" s="70">
        <v>1</v>
      </c>
      <c r="G14" s="71">
        <v>41506</v>
      </c>
      <c r="H14" s="170">
        <v>41306</v>
      </c>
      <c r="I14" s="71">
        <f t="shared" si="0"/>
        <v>41670</v>
      </c>
      <c r="J14" s="70" t="s">
        <v>80</v>
      </c>
      <c r="K14" s="72"/>
      <c r="L14" s="73">
        <v>0</v>
      </c>
      <c r="M14" s="74">
        <v>0</v>
      </c>
      <c r="N14" s="74">
        <v>0</v>
      </c>
      <c r="O14" s="74">
        <v>0</v>
      </c>
      <c r="P14" s="74">
        <v>0</v>
      </c>
      <c r="Q14" s="74">
        <v>0</v>
      </c>
      <c r="R14" s="74">
        <v>239154</v>
      </c>
      <c r="S14" s="74">
        <v>0</v>
      </c>
      <c r="T14" s="75">
        <v>0</v>
      </c>
      <c r="U14" s="74">
        <v>16741</v>
      </c>
      <c r="V14" s="76">
        <f t="shared" si="1"/>
        <v>21324.583333333332</v>
      </c>
      <c r="W14" s="77">
        <f t="shared" si="2"/>
        <v>255895</v>
      </c>
      <c r="X14" s="78">
        <v>0</v>
      </c>
      <c r="Y14" s="70">
        <v>0</v>
      </c>
      <c r="Z14" s="70">
        <v>0</v>
      </c>
      <c r="AA14" s="70">
        <v>0</v>
      </c>
      <c r="AB14" s="70">
        <v>0</v>
      </c>
      <c r="AC14" s="70">
        <v>0</v>
      </c>
      <c r="AD14" s="70">
        <v>0</v>
      </c>
      <c r="AE14" s="70">
        <v>0</v>
      </c>
      <c r="AF14" s="79">
        <f t="shared" si="3"/>
        <v>0</v>
      </c>
      <c r="AG14" s="80">
        <v>0</v>
      </c>
      <c r="AH14" s="81" t="s">
        <v>82</v>
      </c>
      <c r="AI14" s="82" t="s">
        <v>21</v>
      </c>
      <c r="AJ14" s="70" t="s">
        <v>21</v>
      </c>
      <c r="AK14" s="70" t="s">
        <v>21</v>
      </c>
      <c r="AL14" s="179"/>
      <c r="AM14" s="83">
        <v>0</v>
      </c>
      <c r="AN14" s="84">
        <v>0</v>
      </c>
      <c r="AO14" s="173">
        <v>144867</v>
      </c>
      <c r="AP14" s="173">
        <v>94287</v>
      </c>
      <c r="AQ14" s="74">
        <v>0</v>
      </c>
      <c r="AR14" s="74">
        <v>0</v>
      </c>
      <c r="AS14" s="85">
        <v>0</v>
      </c>
      <c r="AT14" s="86">
        <v>0</v>
      </c>
      <c r="AU14" s="86">
        <v>0</v>
      </c>
      <c r="AV14" s="86">
        <v>0</v>
      </c>
      <c r="AW14" s="86">
        <v>0</v>
      </c>
      <c r="AX14" s="86">
        <v>0</v>
      </c>
      <c r="AY14" s="86">
        <v>0</v>
      </c>
      <c r="AZ14" s="86">
        <v>0</v>
      </c>
      <c r="BA14" s="87">
        <f t="shared" si="4"/>
        <v>0</v>
      </c>
      <c r="BB14" s="88">
        <f t="shared" si="5"/>
        <v>239154</v>
      </c>
      <c r="BC14" s="89" t="s">
        <v>21</v>
      </c>
      <c r="BD14" s="74">
        <v>16741</v>
      </c>
      <c r="BE14" s="90">
        <f t="shared" si="6"/>
        <v>16741</v>
      </c>
      <c r="BF14" s="91">
        <f t="shared" si="7"/>
        <v>21324.583333333332</v>
      </c>
      <c r="BG14" s="92">
        <f t="shared" si="8"/>
        <v>255895</v>
      </c>
      <c r="BH14" s="93" t="s">
        <v>397</v>
      </c>
      <c r="BI14" s="94" t="s">
        <v>397</v>
      </c>
      <c r="BJ14" s="70" t="s">
        <v>397</v>
      </c>
      <c r="BK14" s="70" t="s">
        <v>21</v>
      </c>
      <c r="BL14" s="175" t="s">
        <v>400</v>
      </c>
      <c r="BM14" s="96" t="s">
        <v>21</v>
      </c>
      <c r="BN14" s="97" t="s">
        <v>397</v>
      </c>
      <c r="BO14" s="98"/>
      <c r="BP14" s="99"/>
      <c r="BQ14" s="100"/>
      <c r="BR14" s="101"/>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3" t="s">
        <v>85</v>
      </c>
      <c r="DE14" s="103" t="s">
        <v>90</v>
      </c>
      <c r="DF14" s="103" t="s">
        <v>91</v>
      </c>
      <c r="DG14" s="104">
        <f t="shared" si="9"/>
        <v>0</v>
      </c>
      <c r="DH14" s="104">
        <f t="shared" si="10"/>
        <v>16741</v>
      </c>
      <c r="DI14" s="104">
        <f t="shared" si="11"/>
        <v>16741</v>
      </c>
    </row>
    <row r="15" spans="1:113" ht="42.95" customHeight="1" x14ac:dyDescent="0.25">
      <c r="A15" s="68">
        <v>4</v>
      </c>
      <c r="B15" s="69" t="s">
        <v>100</v>
      </c>
      <c r="C15" s="70" t="s">
        <v>101</v>
      </c>
      <c r="D15" s="69" t="s">
        <v>102</v>
      </c>
      <c r="E15" s="70" t="s">
        <v>103</v>
      </c>
      <c r="F15" s="70">
        <v>1</v>
      </c>
      <c r="G15" s="71">
        <v>41506</v>
      </c>
      <c r="H15" s="71">
        <v>41609</v>
      </c>
      <c r="I15" s="71">
        <f t="shared" si="0"/>
        <v>41973</v>
      </c>
      <c r="J15" s="70" t="s">
        <v>80</v>
      </c>
      <c r="K15" s="72"/>
      <c r="L15" s="73">
        <v>0</v>
      </c>
      <c r="M15" s="74">
        <v>0</v>
      </c>
      <c r="N15" s="74">
        <v>0</v>
      </c>
      <c r="O15" s="74">
        <v>171600</v>
      </c>
      <c r="P15" s="74">
        <v>0</v>
      </c>
      <c r="Q15" s="74">
        <v>34800</v>
      </c>
      <c r="R15" s="74">
        <v>16266</v>
      </c>
      <c r="S15" s="74">
        <v>0</v>
      </c>
      <c r="T15" s="75">
        <v>0</v>
      </c>
      <c r="U15" s="74">
        <v>15587</v>
      </c>
      <c r="V15" s="76">
        <f t="shared" si="1"/>
        <v>19854.416666666668</v>
      </c>
      <c r="W15" s="77">
        <f t="shared" si="2"/>
        <v>238253</v>
      </c>
      <c r="X15" s="78">
        <v>0</v>
      </c>
      <c r="Y15" s="70">
        <v>0</v>
      </c>
      <c r="Z15" s="70">
        <v>0</v>
      </c>
      <c r="AA15" s="70">
        <v>0</v>
      </c>
      <c r="AB15" s="70">
        <v>0</v>
      </c>
      <c r="AC15" s="70">
        <v>0</v>
      </c>
      <c r="AD15" s="70">
        <v>0</v>
      </c>
      <c r="AE15" s="70">
        <v>0</v>
      </c>
      <c r="AF15" s="79">
        <f t="shared" si="3"/>
        <v>0</v>
      </c>
      <c r="AG15" s="80">
        <v>0</v>
      </c>
      <c r="AH15" s="81" t="s">
        <v>82</v>
      </c>
      <c r="AI15" s="82" t="s">
        <v>21</v>
      </c>
      <c r="AJ15" s="70" t="s">
        <v>21</v>
      </c>
      <c r="AK15" s="70" t="s">
        <v>21</v>
      </c>
      <c r="AL15" s="179"/>
      <c r="AM15" s="83">
        <v>171600</v>
      </c>
      <c r="AN15" s="84">
        <v>0</v>
      </c>
      <c r="AO15" s="173">
        <v>51066</v>
      </c>
      <c r="AP15" s="173">
        <v>0</v>
      </c>
      <c r="AQ15" s="74">
        <v>0</v>
      </c>
      <c r="AR15" s="74">
        <v>0</v>
      </c>
      <c r="AS15" s="85">
        <v>0</v>
      </c>
      <c r="AT15" s="86">
        <v>0</v>
      </c>
      <c r="AU15" s="86">
        <v>0</v>
      </c>
      <c r="AV15" s="86">
        <v>0</v>
      </c>
      <c r="AW15" s="86">
        <v>0</v>
      </c>
      <c r="AX15" s="86">
        <v>0</v>
      </c>
      <c r="AY15" s="86">
        <v>0</v>
      </c>
      <c r="AZ15" s="86">
        <v>0</v>
      </c>
      <c r="BA15" s="87">
        <f t="shared" si="4"/>
        <v>0</v>
      </c>
      <c r="BB15" s="88">
        <f t="shared" si="5"/>
        <v>222666</v>
      </c>
      <c r="BC15" s="89" t="s">
        <v>21</v>
      </c>
      <c r="BD15" s="74">
        <v>15587</v>
      </c>
      <c r="BE15" s="90">
        <f t="shared" si="6"/>
        <v>15587</v>
      </c>
      <c r="BF15" s="91">
        <f t="shared" si="7"/>
        <v>19854.416666666668</v>
      </c>
      <c r="BG15" s="92">
        <f t="shared" si="8"/>
        <v>238253</v>
      </c>
      <c r="BH15" s="93" t="s">
        <v>392</v>
      </c>
      <c r="BI15" s="94" t="s">
        <v>35</v>
      </c>
      <c r="BJ15" s="70" t="s">
        <v>397</v>
      </c>
      <c r="BK15" s="70" t="s">
        <v>21</v>
      </c>
      <c r="BL15" s="175" t="s">
        <v>400</v>
      </c>
      <c r="BM15" s="96" t="s">
        <v>21</v>
      </c>
      <c r="BN15" s="97" t="s">
        <v>397</v>
      </c>
      <c r="BO15" s="98"/>
      <c r="BP15" s="99"/>
      <c r="BQ15" s="100"/>
      <c r="BR15" s="101"/>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3" t="s">
        <v>85</v>
      </c>
      <c r="DE15" s="103" t="s">
        <v>90</v>
      </c>
      <c r="DF15" s="103" t="s">
        <v>91</v>
      </c>
      <c r="DG15" s="104">
        <f t="shared" si="9"/>
        <v>0</v>
      </c>
      <c r="DH15" s="104">
        <f t="shared" si="10"/>
        <v>15587</v>
      </c>
      <c r="DI15" s="104">
        <f t="shared" si="11"/>
        <v>15587</v>
      </c>
    </row>
    <row r="16" spans="1:113" ht="76.5" x14ac:dyDescent="0.25">
      <c r="A16" s="68">
        <v>5</v>
      </c>
      <c r="B16" s="172" t="s">
        <v>86</v>
      </c>
      <c r="C16" s="70" t="s">
        <v>87</v>
      </c>
      <c r="D16" s="69" t="s">
        <v>104</v>
      </c>
      <c r="E16" s="70" t="s">
        <v>105</v>
      </c>
      <c r="F16" s="70">
        <v>1</v>
      </c>
      <c r="G16" s="71">
        <v>41507</v>
      </c>
      <c r="H16" s="71">
        <v>41426</v>
      </c>
      <c r="I16" s="71">
        <f t="shared" si="0"/>
        <v>41790</v>
      </c>
      <c r="J16" s="70" t="s">
        <v>80</v>
      </c>
      <c r="K16" s="72"/>
      <c r="L16" s="73">
        <v>0</v>
      </c>
      <c r="M16" s="74">
        <v>0</v>
      </c>
      <c r="N16" s="74">
        <v>0</v>
      </c>
      <c r="O16" s="74">
        <v>83616</v>
      </c>
      <c r="P16" s="74">
        <v>0</v>
      </c>
      <c r="Q16" s="74">
        <v>45343</v>
      </c>
      <c r="R16" s="74">
        <v>43302</v>
      </c>
      <c r="S16" s="74">
        <v>0</v>
      </c>
      <c r="T16" s="75">
        <v>0</v>
      </c>
      <c r="U16" s="74">
        <v>11898</v>
      </c>
      <c r="V16" s="76">
        <f>(SUM(O16:U16)/(F16*12))</f>
        <v>15346.583333333334</v>
      </c>
      <c r="W16" s="77">
        <f>SUM(L16:U16)</f>
        <v>184159</v>
      </c>
      <c r="X16" s="78">
        <v>0</v>
      </c>
      <c r="Y16" s="70">
        <v>0</v>
      </c>
      <c r="Z16" s="70">
        <v>0</v>
      </c>
      <c r="AA16" s="70">
        <v>0</v>
      </c>
      <c r="AB16" s="70">
        <v>0</v>
      </c>
      <c r="AC16" s="70">
        <v>0</v>
      </c>
      <c r="AD16" s="70">
        <v>0</v>
      </c>
      <c r="AE16" s="70">
        <v>0</v>
      </c>
      <c r="AF16" s="79">
        <f>SUM(X16:AE16)</f>
        <v>0</v>
      </c>
      <c r="AG16" s="80">
        <v>0</v>
      </c>
      <c r="AH16" s="81" t="s">
        <v>82</v>
      </c>
      <c r="AI16" s="82" t="s">
        <v>21</v>
      </c>
      <c r="AJ16" s="70" t="s">
        <v>21</v>
      </c>
      <c r="AK16" s="70" t="s">
        <v>21</v>
      </c>
      <c r="AL16" s="179"/>
      <c r="AM16" s="83">
        <v>83616</v>
      </c>
      <c r="AN16" s="84">
        <v>0</v>
      </c>
      <c r="AO16" s="173">
        <v>87814</v>
      </c>
      <c r="AP16" s="173">
        <v>831</v>
      </c>
      <c r="AQ16" s="74">
        <v>0</v>
      </c>
      <c r="AR16" s="74">
        <v>0</v>
      </c>
      <c r="AS16" s="85">
        <v>0</v>
      </c>
      <c r="AT16" s="86">
        <v>0</v>
      </c>
      <c r="AU16" s="86">
        <v>0</v>
      </c>
      <c r="AV16" s="86">
        <v>0</v>
      </c>
      <c r="AW16" s="86">
        <v>0</v>
      </c>
      <c r="AX16" s="86">
        <v>0</v>
      </c>
      <c r="AY16" s="86">
        <v>0</v>
      </c>
      <c r="AZ16" s="86">
        <v>0</v>
      </c>
      <c r="BA16" s="87">
        <f>SUM(AS16:AZ16)</f>
        <v>0</v>
      </c>
      <c r="BB16" s="88">
        <f>SUM(AM16:AR16)</f>
        <v>172261</v>
      </c>
      <c r="BC16" s="89" t="s">
        <v>21</v>
      </c>
      <c r="BD16" s="74">
        <v>11898</v>
      </c>
      <c r="BE16" s="90">
        <f>IF(J16="CoC", DI16, IF(J16="S+C", DG16, DH16))</f>
        <v>11898</v>
      </c>
      <c r="BF16" s="91">
        <f>BG16/12</f>
        <v>15346.583333333334</v>
      </c>
      <c r="BG16" s="92">
        <f>IF(AND($BC16="Yes", ($BD16&gt;$BE16)), SUM(AM16:AR16,BD16), SUM(AM16:AR16,BE16))</f>
        <v>184159</v>
      </c>
      <c r="BH16" s="93" t="s">
        <v>397</v>
      </c>
      <c r="BI16" s="94" t="s">
        <v>35</v>
      </c>
      <c r="BJ16" s="70" t="s">
        <v>397</v>
      </c>
      <c r="BK16" s="70" t="s">
        <v>21</v>
      </c>
      <c r="BL16" s="175" t="s">
        <v>409</v>
      </c>
      <c r="BM16" s="96" t="s">
        <v>21</v>
      </c>
      <c r="BN16" s="97" t="s">
        <v>397</v>
      </c>
      <c r="BO16" s="98"/>
      <c r="BP16" s="99"/>
      <c r="BQ16" s="100"/>
      <c r="BR16" s="101"/>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3" t="s">
        <v>85</v>
      </c>
      <c r="DE16" s="103" t="s">
        <v>90</v>
      </c>
      <c r="DF16" s="103" t="s">
        <v>91</v>
      </c>
      <c r="DG16" s="104">
        <f>IF(AND(BD16="", J16="S+C"), (AG16/F16*0.07), IF(BD16&gt;(ROUND((AG16/F16*0.07)+0.000001, 0)), (ROUND((AG16/F16*0.07)+0.000001, 0)), BD16))</f>
        <v>0</v>
      </c>
      <c r="DH16" s="104">
        <f>IF(AND(BD16="", J16="SHP"), (U16/F16+(0.02*((O16+P16+Q16+R16+S16)/F16))), IF(BD16&gt;(ROUND(U16/F16+(0.02*((O16+P16+Q16+R16+S16)/F16))+0.000001, 0)), (ROUND(U16/F16+(0.02*((O16+P16+Q16+R16+S16)/F16))+0.000001, 0)), BD16))</f>
        <v>11898</v>
      </c>
      <c r="DI16" s="104">
        <f>IF(AND(BD16="", J16="CoC"), (U16/F16), IF(BD16&gt;(U16/F16), (U16/F16), BD16))</f>
        <v>11898</v>
      </c>
    </row>
    <row r="17" spans="1:113" ht="76.5" x14ac:dyDescent="0.25">
      <c r="A17" s="68">
        <v>6</v>
      </c>
      <c r="B17" s="172" t="s">
        <v>86</v>
      </c>
      <c r="C17" s="70" t="s">
        <v>87</v>
      </c>
      <c r="D17" s="69" t="s">
        <v>106</v>
      </c>
      <c r="E17" s="70" t="s">
        <v>107</v>
      </c>
      <c r="F17" s="70">
        <v>1</v>
      </c>
      <c r="G17" s="71">
        <v>41506</v>
      </c>
      <c r="H17" s="71">
        <v>41548</v>
      </c>
      <c r="I17" s="71">
        <f t="shared" si="0"/>
        <v>41912</v>
      </c>
      <c r="J17" s="70" t="s">
        <v>80</v>
      </c>
      <c r="K17" s="72"/>
      <c r="L17" s="73">
        <v>0</v>
      </c>
      <c r="M17" s="74">
        <v>0</v>
      </c>
      <c r="N17" s="74">
        <v>0</v>
      </c>
      <c r="O17" s="74">
        <v>63168</v>
      </c>
      <c r="P17" s="74">
        <v>0</v>
      </c>
      <c r="Q17" s="74">
        <v>11486</v>
      </c>
      <c r="R17" s="74">
        <v>25346</v>
      </c>
      <c r="S17" s="74">
        <v>0</v>
      </c>
      <c r="T17" s="75">
        <v>0</v>
      </c>
      <c r="U17" s="74">
        <v>7001</v>
      </c>
      <c r="V17" s="76">
        <f t="shared" si="1"/>
        <v>8916.75</v>
      </c>
      <c r="W17" s="77">
        <f t="shared" si="2"/>
        <v>107001</v>
      </c>
      <c r="X17" s="78">
        <v>0</v>
      </c>
      <c r="Y17" s="70">
        <v>0</v>
      </c>
      <c r="Z17" s="70">
        <v>0</v>
      </c>
      <c r="AA17" s="70">
        <v>0</v>
      </c>
      <c r="AB17" s="70">
        <v>0</v>
      </c>
      <c r="AC17" s="70">
        <v>0</v>
      </c>
      <c r="AD17" s="70">
        <v>0</v>
      </c>
      <c r="AE17" s="70">
        <v>0</v>
      </c>
      <c r="AF17" s="79">
        <f t="shared" si="3"/>
        <v>0</v>
      </c>
      <c r="AG17" s="80">
        <v>0</v>
      </c>
      <c r="AH17" s="81" t="s">
        <v>82</v>
      </c>
      <c r="AI17" s="82" t="s">
        <v>21</v>
      </c>
      <c r="AJ17" s="70" t="s">
        <v>21</v>
      </c>
      <c r="AK17" s="70" t="s">
        <v>21</v>
      </c>
      <c r="AL17" s="179"/>
      <c r="AM17" s="83">
        <v>63168</v>
      </c>
      <c r="AN17" s="84">
        <v>0</v>
      </c>
      <c r="AO17" s="173">
        <v>28888</v>
      </c>
      <c r="AP17" s="173">
        <v>7944</v>
      </c>
      <c r="AQ17" s="74">
        <v>0</v>
      </c>
      <c r="AR17" s="74">
        <v>0</v>
      </c>
      <c r="AS17" s="85">
        <v>0</v>
      </c>
      <c r="AT17" s="86">
        <v>0</v>
      </c>
      <c r="AU17" s="86">
        <v>0</v>
      </c>
      <c r="AV17" s="86">
        <v>0</v>
      </c>
      <c r="AW17" s="86">
        <v>0</v>
      </c>
      <c r="AX17" s="86">
        <v>0</v>
      </c>
      <c r="AY17" s="86">
        <v>0</v>
      </c>
      <c r="AZ17" s="86">
        <v>0</v>
      </c>
      <c r="BA17" s="87">
        <f t="shared" si="4"/>
        <v>0</v>
      </c>
      <c r="BB17" s="88">
        <f t="shared" si="5"/>
        <v>100000</v>
      </c>
      <c r="BC17" s="89" t="s">
        <v>21</v>
      </c>
      <c r="BD17" s="74">
        <v>7001</v>
      </c>
      <c r="BE17" s="90">
        <f t="shared" si="6"/>
        <v>7001</v>
      </c>
      <c r="BF17" s="91">
        <f t="shared" si="7"/>
        <v>8916.75</v>
      </c>
      <c r="BG17" s="92">
        <f t="shared" si="8"/>
        <v>107001</v>
      </c>
      <c r="BH17" s="93" t="s">
        <v>397</v>
      </c>
      <c r="BI17" s="94" t="s">
        <v>35</v>
      </c>
      <c r="BJ17" s="70" t="s">
        <v>397</v>
      </c>
      <c r="BK17" s="70" t="s">
        <v>21</v>
      </c>
      <c r="BL17" s="175" t="s">
        <v>410</v>
      </c>
      <c r="BM17" s="96" t="s">
        <v>21</v>
      </c>
      <c r="BN17" s="97" t="s">
        <v>397</v>
      </c>
      <c r="BO17" s="98"/>
      <c r="BP17" s="99"/>
      <c r="BQ17" s="100"/>
      <c r="BR17" s="101"/>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3" t="s">
        <v>85</v>
      </c>
      <c r="DE17" s="103" t="s">
        <v>90</v>
      </c>
      <c r="DF17" s="103" t="s">
        <v>91</v>
      </c>
      <c r="DG17" s="104">
        <f t="shared" si="9"/>
        <v>0</v>
      </c>
      <c r="DH17" s="104">
        <f t="shared" si="10"/>
        <v>7001</v>
      </c>
      <c r="DI17" s="104">
        <f t="shared" si="11"/>
        <v>7001</v>
      </c>
    </row>
    <row r="18" spans="1:113" ht="53.1" customHeight="1" x14ac:dyDescent="0.25">
      <c r="A18" s="68">
        <v>7</v>
      </c>
      <c r="B18" s="69" t="s">
        <v>86</v>
      </c>
      <c r="C18" s="70" t="s">
        <v>87</v>
      </c>
      <c r="D18" s="69" t="s">
        <v>108</v>
      </c>
      <c r="E18" s="70" t="s">
        <v>109</v>
      </c>
      <c r="F18" s="70">
        <v>1</v>
      </c>
      <c r="G18" s="71">
        <v>41506</v>
      </c>
      <c r="H18" s="170">
        <v>41306</v>
      </c>
      <c r="I18" s="71">
        <f t="shared" si="0"/>
        <v>41670</v>
      </c>
      <c r="J18" s="70" t="s">
        <v>80</v>
      </c>
      <c r="K18" s="72"/>
      <c r="L18" s="73">
        <v>0</v>
      </c>
      <c r="M18" s="74">
        <v>0</v>
      </c>
      <c r="N18" s="74">
        <v>0</v>
      </c>
      <c r="O18" s="74">
        <v>0</v>
      </c>
      <c r="P18" s="74">
        <v>0</v>
      </c>
      <c r="Q18" s="74">
        <v>0</v>
      </c>
      <c r="R18" s="74">
        <v>43842</v>
      </c>
      <c r="S18" s="74">
        <v>0</v>
      </c>
      <c r="T18" s="75">
        <v>0</v>
      </c>
      <c r="U18" s="74">
        <v>3069</v>
      </c>
      <c r="V18" s="76">
        <f t="shared" si="1"/>
        <v>3909.25</v>
      </c>
      <c r="W18" s="77">
        <f t="shared" si="2"/>
        <v>46911</v>
      </c>
      <c r="X18" s="78">
        <v>0</v>
      </c>
      <c r="Y18" s="70">
        <v>0</v>
      </c>
      <c r="Z18" s="70">
        <v>0</v>
      </c>
      <c r="AA18" s="70">
        <v>0</v>
      </c>
      <c r="AB18" s="70">
        <v>0</v>
      </c>
      <c r="AC18" s="70">
        <v>0</v>
      </c>
      <c r="AD18" s="70">
        <v>0</v>
      </c>
      <c r="AE18" s="70">
        <v>0</v>
      </c>
      <c r="AF18" s="79">
        <f t="shared" si="3"/>
        <v>0</v>
      </c>
      <c r="AG18" s="80">
        <v>0</v>
      </c>
      <c r="AH18" s="81" t="s">
        <v>81</v>
      </c>
      <c r="AI18" s="82" t="s">
        <v>21</v>
      </c>
      <c r="AJ18" s="70" t="s">
        <v>21</v>
      </c>
      <c r="AK18" s="70" t="s">
        <v>21</v>
      </c>
      <c r="AL18" s="179"/>
      <c r="AM18" s="83">
        <v>0</v>
      </c>
      <c r="AN18" s="84">
        <v>0</v>
      </c>
      <c r="AO18" s="74">
        <v>0</v>
      </c>
      <c r="AP18" s="74">
        <v>43842</v>
      </c>
      <c r="AQ18" s="74">
        <v>0</v>
      </c>
      <c r="AR18" s="74">
        <v>0</v>
      </c>
      <c r="AS18" s="85">
        <v>0</v>
      </c>
      <c r="AT18" s="86">
        <v>0</v>
      </c>
      <c r="AU18" s="86">
        <v>0</v>
      </c>
      <c r="AV18" s="86">
        <v>0</v>
      </c>
      <c r="AW18" s="86">
        <v>0</v>
      </c>
      <c r="AX18" s="86">
        <v>0</v>
      </c>
      <c r="AY18" s="86">
        <v>0</v>
      </c>
      <c r="AZ18" s="86">
        <v>0</v>
      </c>
      <c r="BA18" s="87">
        <f t="shared" si="4"/>
        <v>0</v>
      </c>
      <c r="BB18" s="88">
        <f t="shared" si="5"/>
        <v>43842</v>
      </c>
      <c r="BC18" s="89" t="s">
        <v>21</v>
      </c>
      <c r="BD18" s="74">
        <v>3069</v>
      </c>
      <c r="BE18" s="90">
        <f t="shared" si="6"/>
        <v>3069</v>
      </c>
      <c r="BF18" s="91">
        <f t="shared" si="7"/>
        <v>3909.25</v>
      </c>
      <c r="BG18" s="92">
        <f t="shared" si="8"/>
        <v>46911</v>
      </c>
      <c r="BH18" s="93" t="s">
        <v>397</v>
      </c>
      <c r="BI18" s="94" t="s">
        <v>397</v>
      </c>
      <c r="BJ18" s="70" t="s">
        <v>397</v>
      </c>
      <c r="BK18" s="70" t="s">
        <v>21</v>
      </c>
      <c r="BL18" s="175"/>
      <c r="BM18" s="96" t="s">
        <v>21</v>
      </c>
      <c r="BN18" s="97" t="s">
        <v>397</v>
      </c>
      <c r="BO18" s="98"/>
      <c r="BP18" s="99"/>
      <c r="BQ18" s="100"/>
      <c r="BR18" s="101"/>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3" t="s">
        <v>85</v>
      </c>
      <c r="DE18" s="103" t="s">
        <v>90</v>
      </c>
      <c r="DF18" s="103" t="s">
        <v>91</v>
      </c>
      <c r="DG18" s="104">
        <f t="shared" si="9"/>
        <v>0</v>
      </c>
      <c r="DH18" s="104">
        <f t="shared" si="10"/>
        <v>3069</v>
      </c>
      <c r="DI18" s="104">
        <f t="shared" si="11"/>
        <v>3069</v>
      </c>
    </row>
    <row r="19" spans="1:113" x14ac:dyDescent="0.25">
      <c r="A19" s="68">
        <v>8</v>
      </c>
      <c r="B19" s="69" t="s">
        <v>86</v>
      </c>
      <c r="C19" s="70" t="s">
        <v>87</v>
      </c>
      <c r="D19" s="69" t="s">
        <v>110</v>
      </c>
      <c r="E19" s="70" t="s">
        <v>111</v>
      </c>
      <c r="F19" s="70">
        <v>1</v>
      </c>
      <c r="G19" s="71">
        <v>41437</v>
      </c>
      <c r="H19" s="170">
        <v>41306</v>
      </c>
      <c r="I19" s="71">
        <f t="shared" si="0"/>
        <v>41670</v>
      </c>
      <c r="J19" s="70" t="s">
        <v>80</v>
      </c>
      <c r="K19" s="72"/>
      <c r="L19" s="73">
        <v>0</v>
      </c>
      <c r="M19" s="74">
        <v>0</v>
      </c>
      <c r="N19" s="74">
        <v>0</v>
      </c>
      <c r="O19" s="74">
        <v>24000</v>
      </c>
      <c r="P19" s="74">
        <v>0</v>
      </c>
      <c r="Q19" s="74">
        <v>201390</v>
      </c>
      <c r="R19" s="74">
        <v>0</v>
      </c>
      <c r="S19" s="74">
        <v>0</v>
      </c>
      <c r="T19" s="75">
        <v>0</v>
      </c>
      <c r="U19" s="74">
        <v>15777</v>
      </c>
      <c r="V19" s="76">
        <f t="shared" si="1"/>
        <v>20097.25</v>
      </c>
      <c r="W19" s="77">
        <f t="shared" si="2"/>
        <v>241167</v>
      </c>
      <c r="X19" s="78">
        <v>0</v>
      </c>
      <c r="Y19" s="70">
        <v>0</v>
      </c>
      <c r="Z19" s="70">
        <v>0</v>
      </c>
      <c r="AA19" s="70">
        <v>0</v>
      </c>
      <c r="AB19" s="70">
        <v>0</v>
      </c>
      <c r="AC19" s="70">
        <v>0</v>
      </c>
      <c r="AD19" s="70">
        <v>0</v>
      </c>
      <c r="AE19" s="70">
        <v>0</v>
      </c>
      <c r="AF19" s="79">
        <f t="shared" si="3"/>
        <v>0</v>
      </c>
      <c r="AG19" s="80">
        <v>0</v>
      </c>
      <c r="AH19" s="81" t="s">
        <v>83</v>
      </c>
      <c r="AI19" s="82" t="s">
        <v>21</v>
      </c>
      <c r="AJ19" s="70" t="s">
        <v>21</v>
      </c>
      <c r="AK19" s="70" t="s">
        <v>21</v>
      </c>
      <c r="AL19" s="70"/>
      <c r="AM19" s="83">
        <v>24000</v>
      </c>
      <c r="AN19" s="84">
        <v>0</v>
      </c>
      <c r="AO19" s="74">
        <v>201390</v>
      </c>
      <c r="AP19" s="74">
        <v>0</v>
      </c>
      <c r="AQ19" s="74">
        <v>0</v>
      </c>
      <c r="AR19" s="74">
        <v>0</v>
      </c>
      <c r="AS19" s="85">
        <v>0</v>
      </c>
      <c r="AT19" s="86">
        <v>0</v>
      </c>
      <c r="AU19" s="86">
        <v>0</v>
      </c>
      <c r="AV19" s="86">
        <v>0</v>
      </c>
      <c r="AW19" s="86">
        <v>0</v>
      </c>
      <c r="AX19" s="86">
        <v>0</v>
      </c>
      <c r="AY19" s="86">
        <v>0</v>
      </c>
      <c r="AZ19" s="86">
        <v>0</v>
      </c>
      <c r="BA19" s="87">
        <f t="shared" si="4"/>
        <v>0</v>
      </c>
      <c r="BB19" s="88">
        <f t="shared" si="5"/>
        <v>225390</v>
      </c>
      <c r="BC19" s="89" t="s">
        <v>21</v>
      </c>
      <c r="BD19" s="74">
        <v>15777</v>
      </c>
      <c r="BE19" s="90">
        <f t="shared" si="6"/>
        <v>15777</v>
      </c>
      <c r="BF19" s="91">
        <f t="shared" si="7"/>
        <v>20097.25</v>
      </c>
      <c r="BG19" s="92">
        <f t="shared" si="8"/>
        <v>241167</v>
      </c>
      <c r="BH19" s="93" t="s">
        <v>392</v>
      </c>
      <c r="BI19" s="94" t="s">
        <v>397</v>
      </c>
      <c r="BJ19" s="70" t="s">
        <v>397</v>
      </c>
      <c r="BK19" s="70" t="s">
        <v>21</v>
      </c>
      <c r="BL19" s="175"/>
      <c r="BM19" s="96" t="s">
        <v>21</v>
      </c>
      <c r="BN19" s="97" t="s">
        <v>397</v>
      </c>
      <c r="BO19" s="98"/>
      <c r="BP19" s="99"/>
      <c r="BQ19" s="100"/>
      <c r="BR19" s="101"/>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3" t="s">
        <v>85</v>
      </c>
      <c r="DE19" s="103" t="s">
        <v>90</v>
      </c>
      <c r="DF19" s="103" t="s">
        <v>91</v>
      </c>
      <c r="DG19" s="104">
        <f t="shared" si="9"/>
        <v>0</v>
      </c>
      <c r="DH19" s="104">
        <f t="shared" si="10"/>
        <v>15777</v>
      </c>
      <c r="DI19" s="104">
        <f t="shared" si="11"/>
        <v>15777</v>
      </c>
    </row>
    <row r="20" spans="1:113" x14ac:dyDescent="0.25">
      <c r="A20" s="68">
        <v>9</v>
      </c>
      <c r="B20" s="69" t="s">
        <v>86</v>
      </c>
      <c r="C20" s="70" t="s">
        <v>87</v>
      </c>
      <c r="D20" s="69" t="s">
        <v>112</v>
      </c>
      <c r="E20" s="70" t="s">
        <v>113</v>
      </c>
      <c r="F20" s="70">
        <v>1</v>
      </c>
      <c r="G20" s="71">
        <v>41506</v>
      </c>
      <c r="H20" s="71">
        <v>41548</v>
      </c>
      <c r="I20" s="71">
        <f t="shared" si="0"/>
        <v>41912</v>
      </c>
      <c r="J20" s="70" t="s">
        <v>80</v>
      </c>
      <c r="K20" s="72"/>
      <c r="L20" s="73">
        <v>0</v>
      </c>
      <c r="M20" s="74">
        <v>0</v>
      </c>
      <c r="N20" s="74">
        <v>0</v>
      </c>
      <c r="O20" s="74">
        <v>0</v>
      </c>
      <c r="P20" s="74">
        <v>0</v>
      </c>
      <c r="Q20" s="74">
        <v>69571</v>
      </c>
      <c r="R20" s="74">
        <v>0</v>
      </c>
      <c r="S20" s="74">
        <v>0</v>
      </c>
      <c r="T20" s="75">
        <v>0</v>
      </c>
      <c r="U20" s="74">
        <v>4870</v>
      </c>
      <c r="V20" s="76">
        <f t="shared" si="1"/>
        <v>6203.416666666667</v>
      </c>
      <c r="W20" s="77">
        <f t="shared" si="2"/>
        <v>74441</v>
      </c>
      <c r="X20" s="78">
        <v>0</v>
      </c>
      <c r="Y20" s="70">
        <v>0</v>
      </c>
      <c r="Z20" s="70">
        <v>0</v>
      </c>
      <c r="AA20" s="70">
        <v>0</v>
      </c>
      <c r="AB20" s="70">
        <v>0</v>
      </c>
      <c r="AC20" s="70">
        <v>0</v>
      </c>
      <c r="AD20" s="70">
        <v>0</v>
      </c>
      <c r="AE20" s="70">
        <v>0</v>
      </c>
      <c r="AF20" s="79">
        <f t="shared" si="3"/>
        <v>0</v>
      </c>
      <c r="AG20" s="80">
        <v>0</v>
      </c>
      <c r="AH20" s="81" t="s">
        <v>83</v>
      </c>
      <c r="AI20" s="82" t="s">
        <v>21</v>
      </c>
      <c r="AJ20" s="70" t="s">
        <v>21</v>
      </c>
      <c r="AK20" s="70" t="s">
        <v>21</v>
      </c>
      <c r="AL20" s="70"/>
      <c r="AM20" s="83">
        <v>0</v>
      </c>
      <c r="AN20" s="84">
        <v>0</v>
      </c>
      <c r="AO20" s="74">
        <v>69571</v>
      </c>
      <c r="AP20" s="74">
        <v>0</v>
      </c>
      <c r="AQ20" s="74">
        <v>0</v>
      </c>
      <c r="AR20" s="74">
        <v>0</v>
      </c>
      <c r="AS20" s="85">
        <v>0</v>
      </c>
      <c r="AT20" s="86">
        <v>0</v>
      </c>
      <c r="AU20" s="86">
        <v>0</v>
      </c>
      <c r="AV20" s="86">
        <v>0</v>
      </c>
      <c r="AW20" s="86">
        <v>0</v>
      </c>
      <c r="AX20" s="86">
        <v>0</v>
      </c>
      <c r="AY20" s="86">
        <v>0</v>
      </c>
      <c r="AZ20" s="86">
        <v>0</v>
      </c>
      <c r="BA20" s="87">
        <f t="shared" si="4"/>
        <v>0</v>
      </c>
      <c r="BB20" s="88">
        <f t="shared" si="5"/>
        <v>69571</v>
      </c>
      <c r="BC20" s="89" t="s">
        <v>21</v>
      </c>
      <c r="BD20" s="74">
        <v>4870</v>
      </c>
      <c r="BE20" s="90">
        <f t="shared" si="6"/>
        <v>4870</v>
      </c>
      <c r="BF20" s="91">
        <f t="shared" si="7"/>
        <v>6203.416666666667</v>
      </c>
      <c r="BG20" s="92">
        <f t="shared" si="8"/>
        <v>74441</v>
      </c>
      <c r="BH20" s="93" t="s">
        <v>397</v>
      </c>
      <c r="BI20" s="94" t="s">
        <v>397</v>
      </c>
      <c r="BJ20" s="70" t="s">
        <v>397</v>
      </c>
      <c r="BK20" s="70" t="s">
        <v>21</v>
      </c>
      <c r="BL20" s="175"/>
      <c r="BM20" s="96" t="s">
        <v>21</v>
      </c>
      <c r="BN20" s="97" t="s">
        <v>397</v>
      </c>
      <c r="BO20" s="98"/>
      <c r="BP20" s="99"/>
      <c r="BQ20" s="100"/>
      <c r="BR20" s="101"/>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3" t="s">
        <v>85</v>
      </c>
      <c r="DE20" s="103" t="s">
        <v>90</v>
      </c>
      <c r="DF20" s="103" t="s">
        <v>91</v>
      </c>
      <c r="DG20" s="104">
        <f t="shared" si="9"/>
        <v>0</v>
      </c>
      <c r="DH20" s="104">
        <f t="shared" si="10"/>
        <v>4870</v>
      </c>
      <c r="DI20" s="104">
        <f t="shared" si="11"/>
        <v>4870</v>
      </c>
    </row>
    <row r="21" spans="1:113" ht="38.25" x14ac:dyDescent="0.25">
      <c r="A21" s="68">
        <v>10</v>
      </c>
      <c r="B21" s="69" t="s">
        <v>86</v>
      </c>
      <c r="C21" s="70" t="s">
        <v>87</v>
      </c>
      <c r="D21" s="172" t="s">
        <v>114</v>
      </c>
      <c r="E21" s="70" t="s">
        <v>115</v>
      </c>
      <c r="F21" s="70">
        <v>1</v>
      </c>
      <c r="G21" s="71">
        <v>41505</v>
      </c>
      <c r="H21" s="71">
        <v>41609</v>
      </c>
      <c r="I21" s="71">
        <f t="shared" si="0"/>
        <v>41973</v>
      </c>
      <c r="J21" s="70" t="s">
        <v>80</v>
      </c>
      <c r="K21" s="72"/>
      <c r="L21" s="73">
        <v>0</v>
      </c>
      <c r="M21" s="74">
        <v>0</v>
      </c>
      <c r="N21" s="74">
        <v>0</v>
      </c>
      <c r="O21" s="74">
        <v>201600</v>
      </c>
      <c r="P21" s="74">
        <v>0</v>
      </c>
      <c r="Q21" s="74">
        <v>49000</v>
      </c>
      <c r="R21" s="74">
        <v>60529</v>
      </c>
      <c r="S21" s="74">
        <v>0</v>
      </c>
      <c r="T21" s="75">
        <v>0</v>
      </c>
      <c r="U21" s="74">
        <v>21779</v>
      </c>
      <c r="V21" s="76">
        <f t="shared" si="1"/>
        <v>27742.333333333332</v>
      </c>
      <c r="W21" s="77">
        <f t="shared" si="2"/>
        <v>332908</v>
      </c>
      <c r="X21" s="78">
        <v>0</v>
      </c>
      <c r="Y21" s="70">
        <v>0</v>
      </c>
      <c r="Z21" s="70">
        <v>0</v>
      </c>
      <c r="AA21" s="70">
        <v>0</v>
      </c>
      <c r="AB21" s="70">
        <v>0</v>
      </c>
      <c r="AC21" s="70">
        <v>0</v>
      </c>
      <c r="AD21" s="70">
        <v>0</v>
      </c>
      <c r="AE21" s="70">
        <v>0</v>
      </c>
      <c r="AF21" s="79">
        <f t="shared" si="3"/>
        <v>0</v>
      </c>
      <c r="AG21" s="80">
        <v>0</v>
      </c>
      <c r="AH21" s="81" t="s">
        <v>81</v>
      </c>
      <c r="AI21" s="82" t="s">
        <v>21</v>
      </c>
      <c r="AJ21" s="70" t="s">
        <v>21</v>
      </c>
      <c r="AK21" s="70" t="s">
        <v>21</v>
      </c>
      <c r="AL21" s="70"/>
      <c r="AM21" s="83">
        <v>201600</v>
      </c>
      <c r="AN21" s="84">
        <v>0</v>
      </c>
      <c r="AO21" s="173">
        <v>109529</v>
      </c>
      <c r="AP21" s="173">
        <v>0</v>
      </c>
      <c r="AQ21" s="74">
        <v>0</v>
      </c>
      <c r="AR21" s="74">
        <v>0</v>
      </c>
      <c r="AS21" s="85">
        <v>0</v>
      </c>
      <c r="AT21" s="86">
        <v>0</v>
      </c>
      <c r="AU21" s="86">
        <v>0</v>
      </c>
      <c r="AV21" s="86">
        <v>0</v>
      </c>
      <c r="AW21" s="86">
        <v>0</v>
      </c>
      <c r="AX21" s="86">
        <v>0</v>
      </c>
      <c r="AY21" s="86">
        <v>0</v>
      </c>
      <c r="AZ21" s="86">
        <v>0</v>
      </c>
      <c r="BA21" s="87">
        <f t="shared" si="4"/>
        <v>0</v>
      </c>
      <c r="BB21" s="88">
        <f t="shared" si="5"/>
        <v>311129</v>
      </c>
      <c r="BC21" s="89" t="s">
        <v>21</v>
      </c>
      <c r="BD21" s="74">
        <v>21779</v>
      </c>
      <c r="BE21" s="90">
        <f t="shared" si="6"/>
        <v>21779</v>
      </c>
      <c r="BF21" s="91">
        <f t="shared" si="7"/>
        <v>27742.333333333332</v>
      </c>
      <c r="BG21" s="92">
        <f t="shared" si="8"/>
        <v>332908</v>
      </c>
      <c r="BH21" s="93" t="s">
        <v>392</v>
      </c>
      <c r="BI21" s="94" t="s">
        <v>35</v>
      </c>
      <c r="BJ21" s="70" t="s">
        <v>397</v>
      </c>
      <c r="BK21" s="70" t="s">
        <v>21</v>
      </c>
      <c r="BL21" s="175" t="s">
        <v>401</v>
      </c>
      <c r="BM21" s="96" t="s">
        <v>21</v>
      </c>
      <c r="BN21" s="97" t="s">
        <v>397</v>
      </c>
      <c r="BO21" s="98"/>
      <c r="BP21" s="99"/>
      <c r="BQ21" s="100"/>
      <c r="BR21" s="101"/>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3" t="s">
        <v>85</v>
      </c>
      <c r="DE21" s="103" t="s">
        <v>90</v>
      </c>
      <c r="DF21" s="103" t="s">
        <v>91</v>
      </c>
      <c r="DG21" s="104">
        <f t="shared" si="9"/>
        <v>0</v>
      </c>
      <c r="DH21" s="104">
        <f t="shared" si="10"/>
        <v>21779</v>
      </c>
      <c r="DI21" s="104">
        <f t="shared" si="11"/>
        <v>21779</v>
      </c>
    </row>
    <row r="22" spans="1:113" ht="51" x14ac:dyDescent="0.25">
      <c r="A22" s="68">
        <v>11</v>
      </c>
      <c r="B22" s="69" t="s">
        <v>86</v>
      </c>
      <c r="C22" s="70" t="s">
        <v>87</v>
      </c>
      <c r="D22" s="69" t="s">
        <v>116</v>
      </c>
      <c r="E22" s="70" t="s">
        <v>117</v>
      </c>
      <c r="F22" s="70">
        <v>1</v>
      </c>
      <c r="G22" s="71">
        <v>41437</v>
      </c>
      <c r="H22" s="71">
        <v>41487</v>
      </c>
      <c r="I22" s="71">
        <f t="shared" si="0"/>
        <v>41851</v>
      </c>
      <c r="J22" s="70" t="s">
        <v>80</v>
      </c>
      <c r="K22" s="72"/>
      <c r="L22" s="73">
        <v>0</v>
      </c>
      <c r="M22" s="74">
        <v>0</v>
      </c>
      <c r="N22" s="74">
        <v>0</v>
      </c>
      <c r="O22" s="74">
        <v>46494</v>
      </c>
      <c r="P22" s="74">
        <v>0</v>
      </c>
      <c r="Q22" s="74">
        <v>0</v>
      </c>
      <c r="R22" s="74">
        <v>0</v>
      </c>
      <c r="S22" s="74">
        <v>0</v>
      </c>
      <c r="T22" s="75">
        <v>0</v>
      </c>
      <c r="U22" s="74">
        <v>3165</v>
      </c>
      <c r="V22" s="76">
        <f t="shared" si="1"/>
        <v>4138.25</v>
      </c>
      <c r="W22" s="77">
        <f t="shared" si="2"/>
        <v>49659</v>
      </c>
      <c r="X22" s="78">
        <v>0</v>
      </c>
      <c r="Y22" s="70">
        <v>0</v>
      </c>
      <c r="Z22" s="70">
        <v>0</v>
      </c>
      <c r="AA22" s="70">
        <v>0</v>
      </c>
      <c r="AB22" s="70">
        <v>0</v>
      </c>
      <c r="AC22" s="70">
        <v>0</v>
      </c>
      <c r="AD22" s="70">
        <v>0</v>
      </c>
      <c r="AE22" s="70">
        <v>0</v>
      </c>
      <c r="AF22" s="79">
        <f t="shared" si="3"/>
        <v>0</v>
      </c>
      <c r="AG22" s="80">
        <v>0</v>
      </c>
      <c r="AH22" s="81" t="s">
        <v>81</v>
      </c>
      <c r="AI22" s="82" t="s">
        <v>21</v>
      </c>
      <c r="AJ22" s="70" t="s">
        <v>21</v>
      </c>
      <c r="AK22" s="70" t="s">
        <v>21</v>
      </c>
      <c r="AL22" s="70"/>
      <c r="AM22" s="83">
        <v>46494</v>
      </c>
      <c r="AN22" s="84">
        <v>0</v>
      </c>
      <c r="AO22" s="74">
        <v>0</v>
      </c>
      <c r="AP22" s="74">
        <v>0</v>
      </c>
      <c r="AQ22" s="74">
        <v>0</v>
      </c>
      <c r="AR22" s="74">
        <v>0</v>
      </c>
      <c r="AS22" s="85">
        <v>0</v>
      </c>
      <c r="AT22" s="86">
        <v>0</v>
      </c>
      <c r="AU22" s="86">
        <v>0</v>
      </c>
      <c r="AV22" s="86">
        <v>0</v>
      </c>
      <c r="AW22" s="86">
        <v>0</v>
      </c>
      <c r="AX22" s="86">
        <v>0</v>
      </c>
      <c r="AY22" s="86">
        <v>0</v>
      </c>
      <c r="AZ22" s="86">
        <v>0</v>
      </c>
      <c r="BA22" s="87">
        <f t="shared" si="4"/>
        <v>0</v>
      </c>
      <c r="BB22" s="88">
        <f t="shared" si="5"/>
        <v>46494</v>
      </c>
      <c r="BC22" s="89" t="s">
        <v>21</v>
      </c>
      <c r="BD22" s="74">
        <v>3165</v>
      </c>
      <c r="BE22" s="90">
        <f t="shared" si="6"/>
        <v>3165</v>
      </c>
      <c r="BF22" s="91">
        <f t="shared" si="7"/>
        <v>4138.25</v>
      </c>
      <c r="BG22" s="92">
        <f t="shared" si="8"/>
        <v>49659</v>
      </c>
      <c r="BH22" s="93" t="s">
        <v>397</v>
      </c>
      <c r="BI22" s="94" t="s">
        <v>35</v>
      </c>
      <c r="BJ22" s="70" t="s">
        <v>397</v>
      </c>
      <c r="BK22" s="70" t="s">
        <v>21</v>
      </c>
      <c r="BL22" s="95" t="s">
        <v>413</v>
      </c>
      <c r="BM22" s="96" t="s">
        <v>21</v>
      </c>
      <c r="BN22" s="97" t="s">
        <v>397</v>
      </c>
      <c r="BO22" s="98"/>
      <c r="BP22" s="99"/>
      <c r="BQ22" s="100"/>
      <c r="BR22" s="101"/>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3" t="s">
        <v>85</v>
      </c>
      <c r="DE22" s="103" t="s">
        <v>90</v>
      </c>
      <c r="DF22" s="103" t="s">
        <v>91</v>
      </c>
      <c r="DG22" s="104">
        <f t="shared" si="9"/>
        <v>0</v>
      </c>
      <c r="DH22" s="104">
        <f t="shared" si="10"/>
        <v>3165</v>
      </c>
      <c r="DI22" s="104">
        <f t="shared" si="11"/>
        <v>3165</v>
      </c>
    </row>
    <row r="23" spans="1:113" ht="51" x14ac:dyDescent="0.25">
      <c r="A23" s="68">
        <v>12</v>
      </c>
      <c r="B23" s="69" t="s">
        <v>86</v>
      </c>
      <c r="C23" s="70" t="s">
        <v>87</v>
      </c>
      <c r="D23" s="69" t="s">
        <v>118</v>
      </c>
      <c r="E23" s="70" t="s">
        <v>119</v>
      </c>
      <c r="F23" s="70">
        <v>1</v>
      </c>
      <c r="G23" s="71">
        <v>41437</v>
      </c>
      <c r="H23" s="170">
        <v>41306</v>
      </c>
      <c r="I23" s="71">
        <f t="shared" si="0"/>
        <v>41670</v>
      </c>
      <c r="J23" s="70" t="s">
        <v>80</v>
      </c>
      <c r="K23" s="72"/>
      <c r="L23" s="73">
        <v>0</v>
      </c>
      <c r="M23" s="74">
        <v>0</v>
      </c>
      <c r="N23" s="74">
        <v>0</v>
      </c>
      <c r="O23" s="74">
        <v>97404</v>
      </c>
      <c r="P23" s="74">
        <v>0</v>
      </c>
      <c r="Q23" s="74">
        <v>0</v>
      </c>
      <c r="R23" s="74">
        <v>0</v>
      </c>
      <c r="S23" s="74">
        <v>0</v>
      </c>
      <c r="T23" s="75">
        <v>0</v>
      </c>
      <c r="U23" s="74">
        <v>6819</v>
      </c>
      <c r="V23" s="76">
        <f t="shared" si="1"/>
        <v>8685.25</v>
      </c>
      <c r="W23" s="77">
        <f t="shared" si="2"/>
        <v>104223</v>
      </c>
      <c r="X23" s="78">
        <v>0</v>
      </c>
      <c r="Y23" s="70">
        <v>0</v>
      </c>
      <c r="Z23" s="70">
        <v>0</v>
      </c>
      <c r="AA23" s="70">
        <v>0</v>
      </c>
      <c r="AB23" s="70">
        <v>0</v>
      </c>
      <c r="AC23" s="70">
        <v>0</v>
      </c>
      <c r="AD23" s="70">
        <v>0</v>
      </c>
      <c r="AE23" s="70">
        <v>0</v>
      </c>
      <c r="AF23" s="79">
        <f t="shared" si="3"/>
        <v>0</v>
      </c>
      <c r="AG23" s="80">
        <v>0</v>
      </c>
      <c r="AH23" s="81" t="s">
        <v>81</v>
      </c>
      <c r="AI23" s="82" t="s">
        <v>21</v>
      </c>
      <c r="AJ23" s="70" t="s">
        <v>21</v>
      </c>
      <c r="AK23" s="70" t="s">
        <v>21</v>
      </c>
      <c r="AL23" s="70"/>
      <c r="AM23" s="83">
        <v>97404</v>
      </c>
      <c r="AN23" s="84">
        <v>0</v>
      </c>
      <c r="AO23" s="74">
        <v>0</v>
      </c>
      <c r="AP23" s="74">
        <v>0</v>
      </c>
      <c r="AQ23" s="74">
        <v>0</v>
      </c>
      <c r="AR23" s="74">
        <v>0</v>
      </c>
      <c r="AS23" s="85">
        <v>0</v>
      </c>
      <c r="AT23" s="86">
        <v>0</v>
      </c>
      <c r="AU23" s="86">
        <v>0</v>
      </c>
      <c r="AV23" s="86">
        <v>0</v>
      </c>
      <c r="AW23" s="86">
        <v>0</v>
      </c>
      <c r="AX23" s="86">
        <v>0</v>
      </c>
      <c r="AY23" s="86">
        <v>0</v>
      </c>
      <c r="AZ23" s="86">
        <v>0</v>
      </c>
      <c r="BA23" s="87">
        <f t="shared" si="4"/>
        <v>0</v>
      </c>
      <c r="BB23" s="88">
        <f t="shared" si="5"/>
        <v>97404</v>
      </c>
      <c r="BC23" s="89" t="s">
        <v>21</v>
      </c>
      <c r="BD23" s="74">
        <v>6819</v>
      </c>
      <c r="BE23" s="90">
        <f t="shared" si="6"/>
        <v>6819</v>
      </c>
      <c r="BF23" s="91">
        <f t="shared" si="7"/>
        <v>8685.25</v>
      </c>
      <c r="BG23" s="92">
        <f t="shared" si="8"/>
        <v>104223</v>
      </c>
      <c r="BH23" s="93" t="s">
        <v>397</v>
      </c>
      <c r="BI23" s="94" t="s">
        <v>35</v>
      </c>
      <c r="BJ23" s="70" t="s">
        <v>397</v>
      </c>
      <c r="BK23" s="70" t="s">
        <v>21</v>
      </c>
      <c r="BL23" s="95" t="s">
        <v>414</v>
      </c>
      <c r="BM23" s="96" t="s">
        <v>21</v>
      </c>
      <c r="BN23" s="97" t="s">
        <v>397</v>
      </c>
      <c r="BO23" s="98"/>
      <c r="BP23" s="99"/>
      <c r="BQ23" s="100"/>
      <c r="BR23" s="101"/>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3" t="s">
        <v>85</v>
      </c>
      <c r="DE23" s="103" t="s">
        <v>90</v>
      </c>
      <c r="DF23" s="103" t="s">
        <v>91</v>
      </c>
      <c r="DG23" s="104">
        <f t="shared" si="9"/>
        <v>0</v>
      </c>
      <c r="DH23" s="104">
        <f t="shared" si="10"/>
        <v>6819</v>
      </c>
      <c r="DI23" s="104">
        <f t="shared" si="11"/>
        <v>6819</v>
      </c>
    </row>
    <row r="24" spans="1:113" ht="51" x14ac:dyDescent="0.25">
      <c r="A24" s="68">
        <v>13</v>
      </c>
      <c r="B24" s="69" t="s">
        <v>86</v>
      </c>
      <c r="C24" s="70" t="s">
        <v>87</v>
      </c>
      <c r="D24" s="69" t="s">
        <v>120</v>
      </c>
      <c r="E24" s="70" t="s">
        <v>121</v>
      </c>
      <c r="F24" s="70">
        <v>1</v>
      </c>
      <c r="G24" s="71">
        <v>41437</v>
      </c>
      <c r="H24" s="170">
        <v>41306</v>
      </c>
      <c r="I24" s="71">
        <f t="shared" si="0"/>
        <v>41670</v>
      </c>
      <c r="J24" s="70" t="s">
        <v>80</v>
      </c>
      <c r="K24" s="72"/>
      <c r="L24" s="73">
        <v>0</v>
      </c>
      <c r="M24" s="74">
        <v>0</v>
      </c>
      <c r="N24" s="74">
        <v>0</v>
      </c>
      <c r="O24" s="74">
        <v>0</v>
      </c>
      <c r="P24" s="74">
        <v>0</v>
      </c>
      <c r="Q24" s="74">
        <v>0</v>
      </c>
      <c r="R24" s="74">
        <v>30794</v>
      </c>
      <c r="S24" s="74">
        <v>0</v>
      </c>
      <c r="T24" s="75">
        <v>0</v>
      </c>
      <c r="U24" s="74">
        <v>2155</v>
      </c>
      <c r="V24" s="76">
        <f t="shared" si="1"/>
        <v>2745.75</v>
      </c>
      <c r="W24" s="77">
        <f t="shared" si="2"/>
        <v>32949</v>
      </c>
      <c r="X24" s="78">
        <v>0</v>
      </c>
      <c r="Y24" s="70">
        <v>0</v>
      </c>
      <c r="Z24" s="70">
        <v>0</v>
      </c>
      <c r="AA24" s="70">
        <v>0</v>
      </c>
      <c r="AB24" s="70">
        <v>0</v>
      </c>
      <c r="AC24" s="70">
        <v>0</v>
      </c>
      <c r="AD24" s="70">
        <v>0</v>
      </c>
      <c r="AE24" s="70">
        <v>0</v>
      </c>
      <c r="AF24" s="79">
        <f t="shared" si="3"/>
        <v>0</v>
      </c>
      <c r="AG24" s="80">
        <v>0</v>
      </c>
      <c r="AH24" s="81" t="s">
        <v>81</v>
      </c>
      <c r="AI24" s="82" t="s">
        <v>21</v>
      </c>
      <c r="AJ24" s="70" t="s">
        <v>21</v>
      </c>
      <c r="AK24" s="70" t="s">
        <v>21</v>
      </c>
      <c r="AL24" s="70"/>
      <c r="AM24" s="83">
        <v>0</v>
      </c>
      <c r="AN24" s="84">
        <v>0</v>
      </c>
      <c r="AO24" s="74">
        <v>0</v>
      </c>
      <c r="AP24" s="74">
        <v>30794</v>
      </c>
      <c r="AQ24" s="74">
        <v>0</v>
      </c>
      <c r="AR24" s="74">
        <v>0</v>
      </c>
      <c r="AS24" s="85">
        <v>0</v>
      </c>
      <c r="AT24" s="86">
        <v>0</v>
      </c>
      <c r="AU24" s="86">
        <v>0</v>
      </c>
      <c r="AV24" s="86">
        <v>0</v>
      </c>
      <c r="AW24" s="86">
        <v>0</v>
      </c>
      <c r="AX24" s="86">
        <v>0</v>
      </c>
      <c r="AY24" s="86">
        <v>0</v>
      </c>
      <c r="AZ24" s="86">
        <v>0</v>
      </c>
      <c r="BA24" s="87">
        <f t="shared" si="4"/>
        <v>0</v>
      </c>
      <c r="BB24" s="88">
        <f t="shared" si="5"/>
        <v>30794</v>
      </c>
      <c r="BC24" s="89" t="s">
        <v>21</v>
      </c>
      <c r="BD24" s="74">
        <v>2155</v>
      </c>
      <c r="BE24" s="90">
        <f t="shared" si="6"/>
        <v>2155</v>
      </c>
      <c r="BF24" s="91">
        <f t="shared" si="7"/>
        <v>2745.75</v>
      </c>
      <c r="BG24" s="92">
        <f t="shared" si="8"/>
        <v>32949</v>
      </c>
      <c r="BH24" s="93" t="s">
        <v>397</v>
      </c>
      <c r="BI24" s="94" t="s">
        <v>397</v>
      </c>
      <c r="BJ24" s="70" t="s">
        <v>397</v>
      </c>
      <c r="BK24" s="70" t="s">
        <v>21</v>
      </c>
      <c r="BL24" s="95" t="s">
        <v>415</v>
      </c>
      <c r="BM24" s="96" t="s">
        <v>21</v>
      </c>
      <c r="BN24" s="97" t="s">
        <v>397</v>
      </c>
      <c r="BO24" s="98"/>
      <c r="BP24" s="99"/>
      <c r="BQ24" s="100"/>
      <c r="BR24" s="101"/>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3" t="s">
        <v>85</v>
      </c>
      <c r="DE24" s="103" t="s">
        <v>90</v>
      </c>
      <c r="DF24" s="103" t="s">
        <v>91</v>
      </c>
      <c r="DG24" s="104">
        <f t="shared" si="9"/>
        <v>0</v>
      </c>
      <c r="DH24" s="104">
        <f t="shared" si="10"/>
        <v>2155</v>
      </c>
      <c r="DI24" s="104">
        <f t="shared" si="11"/>
        <v>2155</v>
      </c>
    </row>
    <row r="25" spans="1:113" ht="38.25" x14ac:dyDescent="0.25">
      <c r="A25" s="68">
        <v>14</v>
      </c>
      <c r="B25" s="69" t="s">
        <v>86</v>
      </c>
      <c r="C25" s="70" t="s">
        <v>87</v>
      </c>
      <c r="D25" s="69" t="s">
        <v>122</v>
      </c>
      <c r="E25" s="70" t="s">
        <v>123</v>
      </c>
      <c r="F25" s="70">
        <v>1</v>
      </c>
      <c r="G25" s="71">
        <v>41487</v>
      </c>
      <c r="H25" s="71">
        <v>41548</v>
      </c>
      <c r="I25" s="71">
        <f t="shared" si="0"/>
        <v>41912</v>
      </c>
      <c r="J25" s="70" t="s">
        <v>80</v>
      </c>
      <c r="K25" s="72"/>
      <c r="L25" s="73">
        <v>0</v>
      </c>
      <c r="M25" s="74">
        <v>0</v>
      </c>
      <c r="N25" s="74">
        <v>0</v>
      </c>
      <c r="O25" s="74">
        <v>0</v>
      </c>
      <c r="P25" s="74">
        <v>17640</v>
      </c>
      <c r="Q25" s="74">
        <v>0</v>
      </c>
      <c r="R25" s="74">
        <v>0</v>
      </c>
      <c r="S25" s="74">
        <v>0</v>
      </c>
      <c r="T25" s="75">
        <v>0</v>
      </c>
      <c r="U25" s="74">
        <v>1235</v>
      </c>
      <c r="V25" s="76">
        <f t="shared" si="1"/>
        <v>1572.9166666666667</v>
      </c>
      <c r="W25" s="77">
        <f t="shared" si="2"/>
        <v>18875</v>
      </c>
      <c r="X25" s="78">
        <v>2</v>
      </c>
      <c r="Y25" s="70">
        <v>0</v>
      </c>
      <c r="Z25" s="70">
        <v>0</v>
      </c>
      <c r="AA25" s="70">
        <v>0</v>
      </c>
      <c r="AB25" s="70">
        <v>0</v>
      </c>
      <c r="AC25" s="70">
        <v>0</v>
      </c>
      <c r="AD25" s="70">
        <v>0</v>
      </c>
      <c r="AE25" s="70">
        <v>0</v>
      </c>
      <c r="AF25" s="79">
        <f t="shared" si="3"/>
        <v>2</v>
      </c>
      <c r="AG25" s="80">
        <v>18875</v>
      </c>
      <c r="AH25" s="81" t="s">
        <v>82</v>
      </c>
      <c r="AI25" s="82" t="s">
        <v>21</v>
      </c>
      <c r="AJ25" s="70" t="s">
        <v>21</v>
      </c>
      <c r="AK25" s="70" t="s">
        <v>21</v>
      </c>
      <c r="AL25" s="70"/>
      <c r="AM25" s="83">
        <v>0</v>
      </c>
      <c r="AN25" s="84">
        <v>17640</v>
      </c>
      <c r="AO25" s="74">
        <v>0</v>
      </c>
      <c r="AP25" s="74">
        <v>0</v>
      </c>
      <c r="AQ25" s="74">
        <v>0</v>
      </c>
      <c r="AR25" s="74">
        <v>0</v>
      </c>
      <c r="AS25" s="85">
        <v>2</v>
      </c>
      <c r="AT25" s="86">
        <v>0</v>
      </c>
      <c r="AU25" s="86">
        <v>0</v>
      </c>
      <c r="AV25" s="86">
        <v>0</v>
      </c>
      <c r="AW25" s="86">
        <v>0</v>
      </c>
      <c r="AX25" s="86">
        <v>0</v>
      </c>
      <c r="AY25" s="86">
        <v>0</v>
      </c>
      <c r="AZ25" s="86">
        <v>0</v>
      </c>
      <c r="BA25" s="87">
        <f t="shared" si="4"/>
        <v>2</v>
      </c>
      <c r="BB25" s="88">
        <f t="shared" si="5"/>
        <v>17640</v>
      </c>
      <c r="BC25" s="89" t="s">
        <v>21</v>
      </c>
      <c r="BD25" s="74">
        <v>1235</v>
      </c>
      <c r="BE25" s="90">
        <f t="shared" si="6"/>
        <v>1235</v>
      </c>
      <c r="BF25" s="91">
        <f t="shared" si="7"/>
        <v>1572.9166666666667</v>
      </c>
      <c r="BG25" s="92">
        <f t="shared" si="8"/>
        <v>18875</v>
      </c>
      <c r="BH25" s="93" t="s">
        <v>397</v>
      </c>
      <c r="BI25" s="94" t="s">
        <v>398</v>
      </c>
      <c r="BJ25" s="70" t="s">
        <v>397</v>
      </c>
      <c r="BK25" s="70" t="s">
        <v>21</v>
      </c>
      <c r="BL25" s="95" t="s">
        <v>412</v>
      </c>
      <c r="BM25" s="96" t="s">
        <v>21</v>
      </c>
      <c r="BN25" s="97" t="s">
        <v>397</v>
      </c>
      <c r="BO25" s="98"/>
      <c r="BP25" s="99"/>
      <c r="BQ25" s="100"/>
      <c r="BR25" s="101"/>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3" t="s">
        <v>85</v>
      </c>
      <c r="DE25" s="103" t="s">
        <v>90</v>
      </c>
      <c r="DF25" s="103" t="s">
        <v>91</v>
      </c>
      <c r="DG25" s="104">
        <f t="shared" si="9"/>
        <v>1235</v>
      </c>
      <c r="DH25" s="104">
        <f t="shared" si="10"/>
        <v>1235</v>
      </c>
      <c r="DI25" s="104">
        <f t="shared" si="11"/>
        <v>1235</v>
      </c>
    </row>
    <row r="26" spans="1:113" x14ac:dyDescent="0.25">
      <c r="A26" s="68">
        <v>15</v>
      </c>
      <c r="B26" s="69" t="s">
        <v>86</v>
      </c>
      <c r="C26" s="70" t="s">
        <v>87</v>
      </c>
      <c r="D26" s="69" t="s">
        <v>124</v>
      </c>
      <c r="E26" s="70" t="s">
        <v>125</v>
      </c>
      <c r="F26" s="70">
        <v>1</v>
      </c>
      <c r="G26" s="71">
        <v>41487</v>
      </c>
      <c r="H26" s="170">
        <v>41306</v>
      </c>
      <c r="I26" s="71">
        <f t="shared" si="0"/>
        <v>41670</v>
      </c>
      <c r="J26" s="70" t="s">
        <v>80</v>
      </c>
      <c r="K26" s="72"/>
      <c r="L26" s="73">
        <v>0</v>
      </c>
      <c r="M26" s="74">
        <v>0</v>
      </c>
      <c r="N26" s="74">
        <v>0</v>
      </c>
      <c r="O26" s="74">
        <v>0</v>
      </c>
      <c r="P26" s="74">
        <v>464400</v>
      </c>
      <c r="Q26" s="74">
        <v>0</v>
      </c>
      <c r="R26" s="74">
        <v>0</v>
      </c>
      <c r="S26" s="74">
        <v>0</v>
      </c>
      <c r="T26" s="75">
        <v>0</v>
      </c>
      <c r="U26" s="74">
        <v>32508</v>
      </c>
      <c r="V26" s="76">
        <f t="shared" si="1"/>
        <v>41409</v>
      </c>
      <c r="W26" s="77">
        <f t="shared" si="2"/>
        <v>496908</v>
      </c>
      <c r="X26" s="78">
        <v>0</v>
      </c>
      <c r="Y26" s="70">
        <v>3</v>
      </c>
      <c r="Z26" s="70">
        <v>30</v>
      </c>
      <c r="AA26" s="70">
        <v>0</v>
      </c>
      <c r="AB26" s="70">
        <v>0</v>
      </c>
      <c r="AC26" s="70">
        <v>0</v>
      </c>
      <c r="AD26" s="70">
        <v>0</v>
      </c>
      <c r="AE26" s="70">
        <v>0</v>
      </c>
      <c r="AF26" s="79">
        <f t="shared" si="3"/>
        <v>33</v>
      </c>
      <c r="AG26" s="80">
        <v>496908</v>
      </c>
      <c r="AH26" s="81" t="s">
        <v>82</v>
      </c>
      <c r="AI26" s="82" t="s">
        <v>21</v>
      </c>
      <c r="AJ26" s="70" t="s">
        <v>21</v>
      </c>
      <c r="AK26" s="70" t="s">
        <v>21</v>
      </c>
      <c r="AL26" s="70"/>
      <c r="AM26" s="83">
        <v>0</v>
      </c>
      <c r="AN26" s="84">
        <v>464400</v>
      </c>
      <c r="AO26" s="74">
        <v>0</v>
      </c>
      <c r="AP26" s="74">
        <v>0</v>
      </c>
      <c r="AQ26" s="74">
        <v>0</v>
      </c>
      <c r="AR26" s="74">
        <v>0</v>
      </c>
      <c r="AS26" s="85">
        <v>0</v>
      </c>
      <c r="AT26" s="86">
        <v>3</v>
      </c>
      <c r="AU26" s="86">
        <v>30</v>
      </c>
      <c r="AV26" s="86">
        <v>0</v>
      </c>
      <c r="AW26" s="86">
        <v>0</v>
      </c>
      <c r="AX26" s="86">
        <v>0</v>
      </c>
      <c r="AY26" s="86">
        <v>0</v>
      </c>
      <c r="AZ26" s="86">
        <v>0</v>
      </c>
      <c r="BA26" s="87">
        <f t="shared" si="4"/>
        <v>33</v>
      </c>
      <c r="BB26" s="88">
        <f t="shared" si="5"/>
        <v>464400</v>
      </c>
      <c r="BC26" s="89" t="s">
        <v>21</v>
      </c>
      <c r="BD26" s="74">
        <v>32508</v>
      </c>
      <c r="BE26" s="90">
        <f t="shared" si="6"/>
        <v>32508</v>
      </c>
      <c r="BF26" s="91">
        <f t="shared" si="7"/>
        <v>41409</v>
      </c>
      <c r="BG26" s="92">
        <f t="shared" si="8"/>
        <v>496908</v>
      </c>
      <c r="BH26" s="93" t="s">
        <v>397</v>
      </c>
      <c r="BI26" s="94" t="s">
        <v>398</v>
      </c>
      <c r="BJ26" s="70" t="s">
        <v>397</v>
      </c>
      <c r="BK26" s="70" t="s">
        <v>21</v>
      </c>
      <c r="BL26" s="175"/>
      <c r="BM26" s="96" t="s">
        <v>21</v>
      </c>
      <c r="BN26" s="97" t="s">
        <v>397</v>
      </c>
      <c r="BO26" s="98"/>
      <c r="BP26" s="99"/>
      <c r="BQ26" s="100"/>
      <c r="BR26" s="101"/>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3" t="s">
        <v>85</v>
      </c>
      <c r="DE26" s="103" t="s">
        <v>90</v>
      </c>
      <c r="DF26" s="103" t="s">
        <v>91</v>
      </c>
      <c r="DG26" s="104">
        <f t="shared" si="9"/>
        <v>32508</v>
      </c>
      <c r="DH26" s="104">
        <f t="shared" si="10"/>
        <v>32508</v>
      </c>
      <c r="DI26" s="104">
        <f t="shared" si="11"/>
        <v>32508</v>
      </c>
    </row>
    <row r="27" spans="1:113" x14ac:dyDescent="0.25">
      <c r="A27" s="68">
        <v>16</v>
      </c>
      <c r="B27" s="69" t="s">
        <v>86</v>
      </c>
      <c r="C27" s="70" t="s">
        <v>87</v>
      </c>
      <c r="D27" s="69" t="s">
        <v>126</v>
      </c>
      <c r="E27" s="70" t="s">
        <v>127</v>
      </c>
      <c r="F27" s="70">
        <v>1</v>
      </c>
      <c r="G27" s="71">
        <v>41487</v>
      </c>
      <c r="H27" s="71">
        <v>41548</v>
      </c>
      <c r="I27" s="71">
        <f t="shared" si="0"/>
        <v>41912</v>
      </c>
      <c r="J27" s="70" t="s">
        <v>80</v>
      </c>
      <c r="K27" s="72"/>
      <c r="L27" s="73">
        <v>0</v>
      </c>
      <c r="M27" s="74">
        <v>0</v>
      </c>
      <c r="N27" s="74">
        <v>0</v>
      </c>
      <c r="O27" s="74">
        <v>0</v>
      </c>
      <c r="P27" s="74">
        <v>57216</v>
      </c>
      <c r="Q27" s="74">
        <v>0</v>
      </c>
      <c r="R27" s="74">
        <v>0</v>
      </c>
      <c r="S27" s="74">
        <v>0</v>
      </c>
      <c r="T27" s="75">
        <v>0</v>
      </c>
      <c r="U27" s="74">
        <v>4005</v>
      </c>
      <c r="V27" s="76">
        <f t="shared" si="1"/>
        <v>5101.75</v>
      </c>
      <c r="W27" s="77">
        <f t="shared" si="2"/>
        <v>61221</v>
      </c>
      <c r="X27" s="78">
        <v>0</v>
      </c>
      <c r="Y27" s="70">
        <v>0</v>
      </c>
      <c r="Z27" s="70">
        <v>4</v>
      </c>
      <c r="AA27" s="70">
        <v>0</v>
      </c>
      <c r="AB27" s="70">
        <v>0</v>
      </c>
      <c r="AC27" s="70">
        <v>0</v>
      </c>
      <c r="AD27" s="70">
        <v>0</v>
      </c>
      <c r="AE27" s="70">
        <v>0</v>
      </c>
      <c r="AF27" s="79">
        <f t="shared" si="3"/>
        <v>4</v>
      </c>
      <c r="AG27" s="80">
        <v>61221</v>
      </c>
      <c r="AH27" s="81" t="s">
        <v>82</v>
      </c>
      <c r="AI27" s="82" t="s">
        <v>21</v>
      </c>
      <c r="AJ27" s="70" t="s">
        <v>21</v>
      </c>
      <c r="AK27" s="70" t="s">
        <v>21</v>
      </c>
      <c r="AL27" s="70"/>
      <c r="AM27" s="83">
        <v>0</v>
      </c>
      <c r="AN27" s="84">
        <v>57216</v>
      </c>
      <c r="AO27" s="74">
        <v>0</v>
      </c>
      <c r="AP27" s="74">
        <v>0</v>
      </c>
      <c r="AQ27" s="74">
        <v>0</v>
      </c>
      <c r="AR27" s="74">
        <v>0</v>
      </c>
      <c r="AS27" s="85">
        <v>0</v>
      </c>
      <c r="AT27" s="86">
        <v>0</v>
      </c>
      <c r="AU27" s="86">
        <v>4</v>
      </c>
      <c r="AV27" s="86">
        <v>0</v>
      </c>
      <c r="AW27" s="86">
        <v>0</v>
      </c>
      <c r="AX27" s="86">
        <v>0</v>
      </c>
      <c r="AY27" s="86">
        <v>0</v>
      </c>
      <c r="AZ27" s="86">
        <v>0</v>
      </c>
      <c r="BA27" s="87">
        <f t="shared" si="4"/>
        <v>4</v>
      </c>
      <c r="BB27" s="88">
        <f t="shared" si="5"/>
        <v>57216</v>
      </c>
      <c r="BC27" s="89" t="s">
        <v>21</v>
      </c>
      <c r="BD27" s="74">
        <v>4005</v>
      </c>
      <c r="BE27" s="90">
        <f t="shared" si="6"/>
        <v>4005</v>
      </c>
      <c r="BF27" s="91">
        <f t="shared" si="7"/>
        <v>5101.75</v>
      </c>
      <c r="BG27" s="92">
        <f t="shared" si="8"/>
        <v>61221</v>
      </c>
      <c r="BH27" s="93" t="s">
        <v>397</v>
      </c>
      <c r="BI27" s="94" t="s">
        <v>399</v>
      </c>
      <c r="BJ27" s="70" t="s">
        <v>397</v>
      </c>
      <c r="BK27" s="70" t="s">
        <v>21</v>
      </c>
      <c r="BL27" s="175"/>
      <c r="BM27" s="96" t="s">
        <v>21</v>
      </c>
      <c r="BN27" s="97" t="s">
        <v>397</v>
      </c>
      <c r="BO27" s="98"/>
      <c r="BP27" s="99"/>
      <c r="BQ27" s="100"/>
      <c r="BR27" s="101"/>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3" t="s">
        <v>85</v>
      </c>
      <c r="DE27" s="103" t="s">
        <v>90</v>
      </c>
      <c r="DF27" s="103" t="s">
        <v>91</v>
      </c>
      <c r="DG27" s="104">
        <f t="shared" si="9"/>
        <v>4005</v>
      </c>
      <c r="DH27" s="104">
        <f t="shared" si="10"/>
        <v>4005</v>
      </c>
      <c r="DI27" s="104">
        <f t="shared" si="11"/>
        <v>4005</v>
      </c>
    </row>
    <row r="28" spans="1:113" ht="51" x14ac:dyDescent="0.25">
      <c r="A28" s="68">
        <v>17</v>
      </c>
      <c r="B28" s="69" t="s">
        <v>128</v>
      </c>
      <c r="C28" s="70" t="s">
        <v>129</v>
      </c>
      <c r="D28" s="69" t="s">
        <v>130</v>
      </c>
      <c r="E28" s="70" t="s">
        <v>131</v>
      </c>
      <c r="F28" s="70">
        <v>1</v>
      </c>
      <c r="G28" s="174"/>
      <c r="H28" s="71">
        <v>41487</v>
      </c>
      <c r="I28" s="71">
        <f t="shared" si="0"/>
        <v>41851</v>
      </c>
      <c r="J28" s="70" t="s">
        <v>80</v>
      </c>
      <c r="K28" s="72" t="s">
        <v>427</v>
      </c>
      <c r="L28" s="73">
        <v>0</v>
      </c>
      <c r="M28" s="74">
        <v>0</v>
      </c>
      <c r="N28" s="74">
        <v>0</v>
      </c>
      <c r="O28" s="74">
        <v>0</v>
      </c>
      <c r="P28" s="74">
        <v>0</v>
      </c>
      <c r="Q28" s="74">
        <v>36000</v>
      </c>
      <c r="R28" s="74">
        <v>0</v>
      </c>
      <c r="S28" s="74">
        <v>0</v>
      </c>
      <c r="T28" s="75">
        <v>0</v>
      </c>
      <c r="U28" s="74">
        <v>2521</v>
      </c>
      <c r="V28" s="76">
        <f t="shared" si="1"/>
        <v>3210.0833333333335</v>
      </c>
      <c r="W28" s="77">
        <f t="shared" si="2"/>
        <v>38521</v>
      </c>
      <c r="X28" s="78">
        <v>0</v>
      </c>
      <c r="Y28" s="70">
        <v>0</v>
      </c>
      <c r="Z28" s="70">
        <v>0</v>
      </c>
      <c r="AA28" s="70">
        <v>0</v>
      </c>
      <c r="AB28" s="70">
        <v>0</v>
      </c>
      <c r="AC28" s="70">
        <v>0</v>
      </c>
      <c r="AD28" s="70">
        <v>0</v>
      </c>
      <c r="AE28" s="70">
        <v>0</v>
      </c>
      <c r="AF28" s="79">
        <f t="shared" si="3"/>
        <v>0</v>
      </c>
      <c r="AG28" s="80">
        <v>0</v>
      </c>
      <c r="AH28" s="81" t="s">
        <v>83</v>
      </c>
      <c r="AI28" s="82" t="s">
        <v>21</v>
      </c>
      <c r="AJ28" s="70" t="s">
        <v>21</v>
      </c>
      <c r="AK28" s="70" t="s">
        <v>21</v>
      </c>
      <c r="AL28" s="70"/>
      <c r="AM28" s="83">
        <v>0</v>
      </c>
      <c r="AN28" s="84">
        <v>0</v>
      </c>
      <c r="AO28" s="74">
        <v>36000</v>
      </c>
      <c r="AP28" s="74">
        <v>0</v>
      </c>
      <c r="AQ28" s="74">
        <v>0</v>
      </c>
      <c r="AR28" s="74">
        <v>0</v>
      </c>
      <c r="AS28" s="85">
        <v>0</v>
      </c>
      <c r="AT28" s="86">
        <v>0</v>
      </c>
      <c r="AU28" s="86">
        <v>0</v>
      </c>
      <c r="AV28" s="86">
        <v>0</v>
      </c>
      <c r="AW28" s="86">
        <v>0</v>
      </c>
      <c r="AX28" s="86">
        <v>0</v>
      </c>
      <c r="AY28" s="86">
        <v>0</v>
      </c>
      <c r="AZ28" s="86">
        <v>0</v>
      </c>
      <c r="BA28" s="87">
        <f t="shared" si="4"/>
        <v>0</v>
      </c>
      <c r="BB28" s="88">
        <f t="shared" si="5"/>
        <v>36000</v>
      </c>
      <c r="BC28" s="89" t="s">
        <v>21</v>
      </c>
      <c r="BD28" s="74">
        <v>2521</v>
      </c>
      <c r="BE28" s="90">
        <f t="shared" si="6"/>
        <v>2521</v>
      </c>
      <c r="BF28" s="91">
        <f t="shared" si="7"/>
        <v>3210.0833333333335</v>
      </c>
      <c r="BG28" s="92">
        <f t="shared" si="8"/>
        <v>38521</v>
      </c>
      <c r="BH28" s="93" t="s">
        <v>397</v>
      </c>
      <c r="BI28" s="94" t="s">
        <v>397</v>
      </c>
      <c r="BJ28" s="70" t="s">
        <v>397</v>
      </c>
      <c r="BK28" s="70" t="s">
        <v>21</v>
      </c>
      <c r="BL28" s="95" t="s">
        <v>406</v>
      </c>
      <c r="BM28" s="96" t="s">
        <v>21</v>
      </c>
      <c r="BN28" s="97" t="s">
        <v>397</v>
      </c>
      <c r="BO28" s="98"/>
      <c r="BP28" s="99"/>
      <c r="BQ28" s="100"/>
      <c r="BR28" s="101"/>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3" t="s">
        <v>85</v>
      </c>
      <c r="DE28" s="103" t="s">
        <v>90</v>
      </c>
      <c r="DF28" s="103" t="s">
        <v>91</v>
      </c>
      <c r="DG28" s="104">
        <f t="shared" si="9"/>
        <v>0</v>
      </c>
      <c r="DH28" s="104">
        <f t="shared" si="10"/>
        <v>2521</v>
      </c>
      <c r="DI28" s="104">
        <f t="shared" si="11"/>
        <v>2521</v>
      </c>
    </row>
    <row r="29" spans="1:113" ht="51" x14ac:dyDescent="0.25">
      <c r="A29" s="68">
        <v>18</v>
      </c>
      <c r="B29" s="69" t="s">
        <v>128</v>
      </c>
      <c r="C29" s="70" t="s">
        <v>129</v>
      </c>
      <c r="D29" s="69" t="s">
        <v>132</v>
      </c>
      <c r="E29" s="70" t="s">
        <v>133</v>
      </c>
      <c r="F29" s="70">
        <v>1</v>
      </c>
      <c r="G29" s="174"/>
      <c r="H29" s="71">
        <v>41306</v>
      </c>
      <c r="I29" s="71">
        <f t="shared" si="0"/>
        <v>41670</v>
      </c>
      <c r="J29" s="70" t="s">
        <v>80</v>
      </c>
      <c r="K29" s="72" t="s">
        <v>427</v>
      </c>
      <c r="L29" s="73">
        <v>0</v>
      </c>
      <c r="M29" s="74">
        <v>0</v>
      </c>
      <c r="N29" s="74">
        <v>0</v>
      </c>
      <c r="O29" s="74">
        <v>0</v>
      </c>
      <c r="P29" s="74">
        <v>0</v>
      </c>
      <c r="Q29" s="74">
        <v>0</v>
      </c>
      <c r="R29" s="74">
        <v>32461</v>
      </c>
      <c r="S29" s="74">
        <v>0</v>
      </c>
      <c r="T29" s="75">
        <v>0</v>
      </c>
      <c r="U29" s="74">
        <v>1462</v>
      </c>
      <c r="V29" s="76">
        <f t="shared" si="1"/>
        <v>2826.9166666666665</v>
      </c>
      <c r="W29" s="77">
        <f t="shared" si="2"/>
        <v>33923</v>
      </c>
      <c r="X29" s="78">
        <v>0</v>
      </c>
      <c r="Y29" s="70">
        <v>0</v>
      </c>
      <c r="Z29" s="70">
        <v>0</v>
      </c>
      <c r="AA29" s="70">
        <v>0</v>
      </c>
      <c r="AB29" s="70">
        <v>0</v>
      </c>
      <c r="AC29" s="70">
        <v>0</v>
      </c>
      <c r="AD29" s="70">
        <v>0</v>
      </c>
      <c r="AE29" s="70">
        <v>0</v>
      </c>
      <c r="AF29" s="79">
        <f t="shared" si="3"/>
        <v>0</v>
      </c>
      <c r="AG29" s="80">
        <v>0</v>
      </c>
      <c r="AH29" s="81" t="s">
        <v>81</v>
      </c>
      <c r="AI29" s="82" t="s">
        <v>21</v>
      </c>
      <c r="AJ29" s="70" t="s">
        <v>21</v>
      </c>
      <c r="AK29" s="70" t="s">
        <v>21</v>
      </c>
      <c r="AL29" s="70"/>
      <c r="AM29" s="83">
        <v>0</v>
      </c>
      <c r="AN29" s="84">
        <v>0</v>
      </c>
      <c r="AO29" s="74">
        <v>0</v>
      </c>
      <c r="AP29" s="74">
        <v>32461</v>
      </c>
      <c r="AQ29" s="74">
        <v>0</v>
      </c>
      <c r="AR29" s="74">
        <v>0</v>
      </c>
      <c r="AS29" s="85">
        <v>0</v>
      </c>
      <c r="AT29" s="86">
        <v>0</v>
      </c>
      <c r="AU29" s="86">
        <v>0</v>
      </c>
      <c r="AV29" s="86">
        <v>0</v>
      </c>
      <c r="AW29" s="86">
        <v>0</v>
      </c>
      <c r="AX29" s="86">
        <v>0</v>
      </c>
      <c r="AY29" s="86">
        <v>0</v>
      </c>
      <c r="AZ29" s="86">
        <v>0</v>
      </c>
      <c r="BA29" s="87">
        <f t="shared" si="4"/>
        <v>0</v>
      </c>
      <c r="BB29" s="88">
        <f t="shared" si="5"/>
        <v>32461</v>
      </c>
      <c r="BC29" s="89" t="s">
        <v>21</v>
      </c>
      <c r="BD29" s="74">
        <v>1462</v>
      </c>
      <c r="BE29" s="90">
        <f t="shared" si="6"/>
        <v>1462</v>
      </c>
      <c r="BF29" s="91">
        <f t="shared" si="7"/>
        <v>2826.9166666666665</v>
      </c>
      <c r="BG29" s="92">
        <f t="shared" si="8"/>
        <v>33923</v>
      </c>
      <c r="BH29" s="93" t="s">
        <v>397</v>
      </c>
      <c r="BI29" s="94" t="s">
        <v>397</v>
      </c>
      <c r="BJ29" s="70" t="s">
        <v>397</v>
      </c>
      <c r="BK29" s="70" t="s">
        <v>21</v>
      </c>
      <c r="BL29" s="175"/>
      <c r="BM29" s="96" t="s">
        <v>21</v>
      </c>
      <c r="BN29" s="97" t="s">
        <v>397</v>
      </c>
      <c r="BO29" s="98"/>
      <c r="BP29" s="99"/>
      <c r="BQ29" s="100"/>
      <c r="BR29" s="101"/>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3" t="s">
        <v>85</v>
      </c>
      <c r="DE29" s="103" t="s">
        <v>90</v>
      </c>
      <c r="DF29" s="103" t="s">
        <v>91</v>
      </c>
      <c r="DG29" s="104">
        <f t="shared" si="9"/>
        <v>0</v>
      </c>
      <c r="DH29" s="104">
        <f t="shared" si="10"/>
        <v>1462</v>
      </c>
      <c r="DI29" s="104">
        <f t="shared" si="11"/>
        <v>1462</v>
      </c>
    </row>
    <row r="30" spans="1:113" ht="51" x14ac:dyDescent="0.25">
      <c r="A30" s="68">
        <v>19</v>
      </c>
      <c r="B30" s="69" t="s">
        <v>128</v>
      </c>
      <c r="C30" s="70" t="s">
        <v>129</v>
      </c>
      <c r="D30" s="69" t="s">
        <v>134</v>
      </c>
      <c r="E30" s="70" t="s">
        <v>135</v>
      </c>
      <c r="F30" s="70">
        <v>1</v>
      </c>
      <c r="G30" s="174"/>
      <c r="H30" s="71">
        <v>41306</v>
      </c>
      <c r="I30" s="71">
        <f t="shared" si="0"/>
        <v>41670</v>
      </c>
      <c r="J30" s="70" t="s">
        <v>80</v>
      </c>
      <c r="K30" s="72" t="s">
        <v>427</v>
      </c>
      <c r="L30" s="73">
        <v>0</v>
      </c>
      <c r="M30" s="74">
        <v>0</v>
      </c>
      <c r="N30" s="74">
        <v>0</v>
      </c>
      <c r="O30" s="74">
        <v>0</v>
      </c>
      <c r="P30" s="74">
        <v>0</v>
      </c>
      <c r="Q30" s="74">
        <v>163500</v>
      </c>
      <c r="R30" s="74">
        <v>0</v>
      </c>
      <c r="S30" s="74">
        <v>0</v>
      </c>
      <c r="T30" s="75">
        <v>0</v>
      </c>
      <c r="U30" s="74">
        <v>11446</v>
      </c>
      <c r="V30" s="76">
        <f t="shared" si="1"/>
        <v>14578.833333333334</v>
      </c>
      <c r="W30" s="77">
        <f t="shared" si="2"/>
        <v>174946</v>
      </c>
      <c r="X30" s="78">
        <v>0</v>
      </c>
      <c r="Y30" s="70">
        <v>0</v>
      </c>
      <c r="Z30" s="70">
        <v>0</v>
      </c>
      <c r="AA30" s="70">
        <v>0</v>
      </c>
      <c r="AB30" s="70">
        <v>0</v>
      </c>
      <c r="AC30" s="70">
        <v>0</v>
      </c>
      <c r="AD30" s="70">
        <v>0</v>
      </c>
      <c r="AE30" s="70">
        <v>0</v>
      </c>
      <c r="AF30" s="79">
        <f t="shared" si="3"/>
        <v>0</v>
      </c>
      <c r="AG30" s="80">
        <v>0</v>
      </c>
      <c r="AH30" s="81" t="s">
        <v>83</v>
      </c>
      <c r="AI30" s="82" t="s">
        <v>21</v>
      </c>
      <c r="AJ30" s="70" t="s">
        <v>21</v>
      </c>
      <c r="AK30" s="70" t="s">
        <v>21</v>
      </c>
      <c r="AL30" s="70"/>
      <c r="AM30" s="83">
        <v>0</v>
      </c>
      <c r="AN30" s="84">
        <v>0</v>
      </c>
      <c r="AO30" s="74">
        <v>163500</v>
      </c>
      <c r="AP30" s="74">
        <v>0</v>
      </c>
      <c r="AQ30" s="74">
        <v>0</v>
      </c>
      <c r="AR30" s="74">
        <v>0</v>
      </c>
      <c r="AS30" s="85">
        <v>0</v>
      </c>
      <c r="AT30" s="86">
        <v>0</v>
      </c>
      <c r="AU30" s="86">
        <v>0</v>
      </c>
      <c r="AV30" s="86">
        <v>0</v>
      </c>
      <c r="AW30" s="86">
        <v>0</v>
      </c>
      <c r="AX30" s="86">
        <v>0</v>
      </c>
      <c r="AY30" s="86">
        <v>0</v>
      </c>
      <c r="AZ30" s="86">
        <v>0</v>
      </c>
      <c r="BA30" s="87">
        <f t="shared" si="4"/>
        <v>0</v>
      </c>
      <c r="BB30" s="88">
        <f t="shared" si="5"/>
        <v>163500</v>
      </c>
      <c r="BC30" s="89" t="s">
        <v>21</v>
      </c>
      <c r="BD30" s="74">
        <v>11446</v>
      </c>
      <c r="BE30" s="90">
        <f t="shared" si="6"/>
        <v>11446</v>
      </c>
      <c r="BF30" s="91">
        <f t="shared" si="7"/>
        <v>14578.833333333334</v>
      </c>
      <c r="BG30" s="92">
        <f t="shared" si="8"/>
        <v>174946</v>
      </c>
      <c r="BH30" s="93" t="s">
        <v>397</v>
      </c>
      <c r="BI30" s="94" t="s">
        <v>397</v>
      </c>
      <c r="BJ30" s="70" t="s">
        <v>397</v>
      </c>
      <c r="BK30" s="70" t="s">
        <v>21</v>
      </c>
      <c r="BL30" s="175"/>
      <c r="BM30" s="96" t="s">
        <v>21</v>
      </c>
      <c r="BN30" s="97" t="s">
        <v>397</v>
      </c>
      <c r="BO30" s="98"/>
      <c r="BP30" s="99"/>
      <c r="BQ30" s="100"/>
      <c r="BR30" s="101"/>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3" t="s">
        <v>85</v>
      </c>
      <c r="DE30" s="103" t="s">
        <v>90</v>
      </c>
      <c r="DF30" s="103" t="s">
        <v>91</v>
      </c>
      <c r="DG30" s="104">
        <f t="shared" si="9"/>
        <v>0</v>
      </c>
      <c r="DH30" s="104">
        <f t="shared" si="10"/>
        <v>11446</v>
      </c>
      <c r="DI30" s="104">
        <f t="shared" si="11"/>
        <v>11446</v>
      </c>
    </row>
    <row r="31" spans="1:113" ht="51" x14ac:dyDescent="0.25">
      <c r="A31" s="68">
        <v>20</v>
      </c>
      <c r="B31" s="69" t="s">
        <v>128</v>
      </c>
      <c r="C31" s="70" t="s">
        <v>129</v>
      </c>
      <c r="D31" s="69" t="s">
        <v>136</v>
      </c>
      <c r="E31" s="70" t="s">
        <v>137</v>
      </c>
      <c r="F31" s="70">
        <v>1</v>
      </c>
      <c r="G31" s="174"/>
      <c r="H31" s="71">
        <v>41306</v>
      </c>
      <c r="I31" s="71">
        <f t="shared" si="0"/>
        <v>41670</v>
      </c>
      <c r="J31" s="70" t="s">
        <v>80</v>
      </c>
      <c r="K31" s="72" t="s">
        <v>427</v>
      </c>
      <c r="L31" s="73">
        <v>0</v>
      </c>
      <c r="M31" s="74">
        <v>0</v>
      </c>
      <c r="N31" s="74">
        <v>0</v>
      </c>
      <c r="O31" s="74">
        <v>0</v>
      </c>
      <c r="P31" s="74">
        <v>0</v>
      </c>
      <c r="Q31" s="74">
        <v>29000</v>
      </c>
      <c r="R31" s="74">
        <v>0</v>
      </c>
      <c r="S31" s="74">
        <v>0</v>
      </c>
      <c r="T31" s="75">
        <v>0</v>
      </c>
      <c r="U31" s="74">
        <v>2031</v>
      </c>
      <c r="V31" s="76">
        <f t="shared" si="1"/>
        <v>2585.9166666666665</v>
      </c>
      <c r="W31" s="77">
        <f t="shared" si="2"/>
        <v>31031</v>
      </c>
      <c r="X31" s="78">
        <v>0</v>
      </c>
      <c r="Y31" s="70">
        <v>0</v>
      </c>
      <c r="Z31" s="70">
        <v>0</v>
      </c>
      <c r="AA31" s="70">
        <v>0</v>
      </c>
      <c r="AB31" s="70">
        <v>0</v>
      </c>
      <c r="AC31" s="70">
        <v>0</v>
      </c>
      <c r="AD31" s="70">
        <v>0</v>
      </c>
      <c r="AE31" s="70">
        <v>0</v>
      </c>
      <c r="AF31" s="79">
        <f t="shared" si="3"/>
        <v>0</v>
      </c>
      <c r="AG31" s="80">
        <v>0</v>
      </c>
      <c r="AH31" s="81" t="s">
        <v>83</v>
      </c>
      <c r="AI31" s="82" t="s">
        <v>21</v>
      </c>
      <c r="AJ31" s="70" t="s">
        <v>21</v>
      </c>
      <c r="AK31" s="70" t="s">
        <v>21</v>
      </c>
      <c r="AL31" s="70"/>
      <c r="AM31" s="83">
        <v>0</v>
      </c>
      <c r="AN31" s="84">
        <v>0</v>
      </c>
      <c r="AO31" s="74">
        <v>29000</v>
      </c>
      <c r="AP31" s="74">
        <v>0</v>
      </c>
      <c r="AQ31" s="74">
        <v>0</v>
      </c>
      <c r="AR31" s="74">
        <v>0</v>
      </c>
      <c r="AS31" s="85">
        <v>0</v>
      </c>
      <c r="AT31" s="86">
        <v>0</v>
      </c>
      <c r="AU31" s="86">
        <v>0</v>
      </c>
      <c r="AV31" s="86">
        <v>0</v>
      </c>
      <c r="AW31" s="86">
        <v>0</v>
      </c>
      <c r="AX31" s="86">
        <v>0</v>
      </c>
      <c r="AY31" s="86">
        <v>0</v>
      </c>
      <c r="AZ31" s="86">
        <v>0</v>
      </c>
      <c r="BA31" s="87">
        <f t="shared" si="4"/>
        <v>0</v>
      </c>
      <c r="BB31" s="88">
        <f t="shared" si="5"/>
        <v>29000</v>
      </c>
      <c r="BC31" s="89" t="s">
        <v>21</v>
      </c>
      <c r="BD31" s="74">
        <v>2031</v>
      </c>
      <c r="BE31" s="90">
        <f t="shared" si="6"/>
        <v>2031</v>
      </c>
      <c r="BF31" s="91">
        <f t="shared" si="7"/>
        <v>2585.9166666666665</v>
      </c>
      <c r="BG31" s="92">
        <f t="shared" si="8"/>
        <v>31031</v>
      </c>
      <c r="BH31" s="93" t="s">
        <v>397</v>
      </c>
      <c r="BI31" s="94" t="s">
        <v>397</v>
      </c>
      <c r="BJ31" s="70" t="s">
        <v>397</v>
      </c>
      <c r="BK31" s="70" t="s">
        <v>21</v>
      </c>
      <c r="BL31" s="175"/>
      <c r="BM31" s="96" t="s">
        <v>21</v>
      </c>
      <c r="BN31" s="97" t="s">
        <v>397</v>
      </c>
      <c r="BO31" s="98"/>
      <c r="BP31" s="99"/>
      <c r="BQ31" s="100"/>
      <c r="BR31" s="101"/>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3" t="s">
        <v>85</v>
      </c>
      <c r="DE31" s="103" t="s">
        <v>90</v>
      </c>
      <c r="DF31" s="103" t="s">
        <v>91</v>
      </c>
      <c r="DG31" s="104">
        <f t="shared" si="9"/>
        <v>0</v>
      </c>
      <c r="DH31" s="104">
        <f t="shared" si="10"/>
        <v>2031</v>
      </c>
      <c r="DI31" s="104">
        <f t="shared" si="11"/>
        <v>2031</v>
      </c>
    </row>
    <row r="32" spans="1:113" ht="63.75" x14ac:dyDescent="0.25">
      <c r="A32" s="68">
        <v>21</v>
      </c>
      <c r="B32" s="69" t="s">
        <v>128</v>
      </c>
      <c r="C32" s="70" t="s">
        <v>129</v>
      </c>
      <c r="D32" s="69" t="s">
        <v>138</v>
      </c>
      <c r="E32" s="70" t="s">
        <v>139</v>
      </c>
      <c r="F32" s="70">
        <v>1</v>
      </c>
      <c r="G32" s="174"/>
      <c r="H32" s="71">
        <v>41609</v>
      </c>
      <c r="I32" s="71">
        <f t="shared" si="0"/>
        <v>41973</v>
      </c>
      <c r="J32" s="70" t="s">
        <v>80</v>
      </c>
      <c r="K32" s="72" t="s">
        <v>427</v>
      </c>
      <c r="L32" s="73">
        <v>0</v>
      </c>
      <c r="M32" s="74">
        <v>0</v>
      </c>
      <c r="N32" s="74">
        <v>0</v>
      </c>
      <c r="O32" s="74">
        <v>126564</v>
      </c>
      <c r="P32" s="74">
        <v>0</v>
      </c>
      <c r="Q32" s="74">
        <v>26067</v>
      </c>
      <c r="R32" s="74">
        <v>17215</v>
      </c>
      <c r="S32" s="74">
        <v>0</v>
      </c>
      <c r="T32" s="75">
        <v>0</v>
      </c>
      <c r="U32" s="74">
        <v>11889</v>
      </c>
      <c r="V32" s="76">
        <f t="shared" si="1"/>
        <v>15144.583333333334</v>
      </c>
      <c r="W32" s="77">
        <f t="shared" si="2"/>
        <v>181735</v>
      </c>
      <c r="X32" s="78">
        <v>0</v>
      </c>
      <c r="Y32" s="70">
        <v>0</v>
      </c>
      <c r="Z32" s="70">
        <v>0</v>
      </c>
      <c r="AA32" s="70">
        <v>0</v>
      </c>
      <c r="AB32" s="70">
        <v>0</v>
      </c>
      <c r="AC32" s="70">
        <v>0</v>
      </c>
      <c r="AD32" s="70">
        <v>0</v>
      </c>
      <c r="AE32" s="70">
        <v>0</v>
      </c>
      <c r="AF32" s="79">
        <f t="shared" si="3"/>
        <v>0</v>
      </c>
      <c r="AG32" s="80">
        <v>0</v>
      </c>
      <c r="AH32" s="81" t="s">
        <v>82</v>
      </c>
      <c r="AI32" s="82" t="s">
        <v>21</v>
      </c>
      <c r="AJ32" s="70" t="s">
        <v>21</v>
      </c>
      <c r="AK32" s="70" t="s">
        <v>21</v>
      </c>
      <c r="AL32" s="70"/>
      <c r="AM32" s="83">
        <v>126564</v>
      </c>
      <c r="AN32" s="84">
        <v>0</v>
      </c>
      <c r="AO32" s="173">
        <v>41845</v>
      </c>
      <c r="AP32" s="173">
        <v>1437</v>
      </c>
      <c r="AQ32" s="74">
        <v>0</v>
      </c>
      <c r="AR32" s="74">
        <v>0</v>
      </c>
      <c r="AS32" s="85">
        <v>0</v>
      </c>
      <c r="AT32" s="86">
        <v>0</v>
      </c>
      <c r="AU32" s="86">
        <v>0</v>
      </c>
      <c r="AV32" s="86">
        <v>0</v>
      </c>
      <c r="AW32" s="86">
        <v>0</v>
      </c>
      <c r="AX32" s="86">
        <v>0</v>
      </c>
      <c r="AY32" s="86">
        <v>0</v>
      </c>
      <c r="AZ32" s="86">
        <v>0</v>
      </c>
      <c r="BA32" s="87">
        <f t="shared" si="4"/>
        <v>0</v>
      </c>
      <c r="BB32" s="88">
        <f t="shared" si="5"/>
        <v>169846</v>
      </c>
      <c r="BC32" s="89" t="s">
        <v>21</v>
      </c>
      <c r="BD32" s="74">
        <v>11889</v>
      </c>
      <c r="BE32" s="90">
        <f t="shared" si="6"/>
        <v>11889</v>
      </c>
      <c r="BF32" s="91">
        <f t="shared" si="7"/>
        <v>15144.583333333334</v>
      </c>
      <c r="BG32" s="92">
        <f t="shared" si="8"/>
        <v>181735</v>
      </c>
      <c r="BH32" s="93" t="s">
        <v>397</v>
      </c>
      <c r="BI32" s="94" t="s">
        <v>35</v>
      </c>
      <c r="BJ32" s="70" t="s">
        <v>397</v>
      </c>
      <c r="BK32" s="70" t="s">
        <v>21</v>
      </c>
      <c r="BL32" s="175" t="s">
        <v>407</v>
      </c>
      <c r="BM32" s="96" t="s">
        <v>21</v>
      </c>
      <c r="BN32" s="97" t="s">
        <v>397</v>
      </c>
      <c r="BO32" s="98"/>
      <c r="BP32" s="99"/>
      <c r="BQ32" s="100"/>
      <c r="BR32" s="101"/>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3" t="s">
        <v>85</v>
      </c>
      <c r="DE32" s="103" t="s">
        <v>90</v>
      </c>
      <c r="DF32" s="103" t="s">
        <v>91</v>
      </c>
      <c r="DG32" s="104">
        <f t="shared" si="9"/>
        <v>0</v>
      </c>
      <c r="DH32" s="104">
        <f t="shared" si="10"/>
        <v>11889</v>
      </c>
      <c r="DI32" s="104">
        <f t="shared" si="11"/>
        <v>11889</v>
      </c>
    </row>
    <row r="33" spans="1:113" ht="63.75" x14ac:dyDescent="0.25">
      <c r="A33" s="68">
        <v>22</v>
      </c>
      <c r="B33" s="69" t="s">
        <v>128</v>
      </c>
      <c r="C33" s="70" t="s">
        <v>129</v>
      </c>
      <c r="D33" s="69" t="s">
        <v>140</v>
      </c>
      <c r="E33" s="70" t="s">
        <v>141</v>
      </c>
      <c r="F33" s="70">
        <v>1</v>
      </c>
      <c r="G33" s="174"/>
      <c r="H33" s="71">
        <v>41487</v>
      </c>
      <c r="I33" s="71">
        <f t="shared" si="0"/>
        <v>41851</v>
      </c>
      <c r="J33" s="70" t="s">
        <v>80</v>
      </c>
      <c r="K33" s="72" t="s">
        <v>427</v>
      </c>
      <c r="L33" s="73">
        <v>0</v>
      </c>
      <c r="M33" s="74">
        <v>0</v>
      </c>
      <c r="N33" s="74">
        <v>0</v>
      </c>
      <c r="O33" s="74">
        <v>98752</v>
      </c>
      <c r="P33" s="74">
        <v>0</v>
      </c>
      <c r="Q33" s="74">
        <v>26838</v>
      </c>
      <c r="R33" s="74">
        <v>10662</v>
      </c>
      <c r="S33" s="74">
        <v>0</v>
      </c>
      <c r="T33" s="75">
        <v>0</v>
      </c>
      <c r="U33" s="74">
        <v>9505</v>
      </c>
      <c r="V33" s="76">
        <f t="shared" si="1"/>
        <v>12146.416666666666</v>
      </c>
      <c r="W33" s="77">
        <f t="shared" si="2"/>
        <v>145757</v>
      </c>
      <c r="X33" s="78">
        <v>0</v>
      </c>
      <c r="Y33" s="70">
        <v>0</v>
      </c>
      <c r="Z33" s="70">
        <v>0</v>
      </c>
      <c r="AA33" s="70">
        <v>0</v>
      </c>
      <c r="AB33" s="70">
        <v>0</v>
      </c>
      <c r="AC33" s="70">
        <v>0</v>
      </c>
      <c r="AD33" s="70">
        <v>0</v>
      </c>
      <c r="AE33" s="70">
        <v>0</v>
      </c>
      <c r="AF33" s="79">
        <f t="shared" si="3"/>
        <v>0</v>
      </c>
      <c r="AG33" s="80">
        <v>0</v>
      </c>
      <c r="AH33" s="81" t="s">
        <v>82</v>
      </c>
      <c r="AI33" s="82" t="s">
        <v>21</v>
      </c>
      <c r="AJ33" s="70" t="s">
        <v>21</v>
      </c>
      <c r="AK33" s="70" t="s">
        <v>21</v>
      </c>
      <c r="AL33" s="70"/>
      <c r="AM33" s="83">
        <v>98752</v>
      </c>
      <c r="AN33" s="84">
        <v>0</v>
      </c>
      <c r="AO33" s="173">
        <v>37500</v>
      </c>
      <c r="AP33" s="173">
        <v>0</v>
      </c>
      <c r="AQ33" s="74">
        <v>0</v>
      </c>
      <c r="AR33" s="74">
        <v>0</v>
      </c>
      <c r="AS33" s="85">
        <v>0</v>
      </c>
      <c r="AT33" s="86">
        <v>0</v>
      </c>
      <c r="AU33" s="86">
        <v>0</v>
      </c>
      <c r="AV33" s="86">
        <v>0</v>
      </c>
      <c r="AW33" s="86">
        <v>0</v>
      </c>
      <c r="AX33" s="86">
        <v>0</v>
      </c>
      <c r="AY33" s="86">
        <v>0</v>
      </c>
      <c r="AZ33" s="86">
        <v>0</v>
      </c>
      <c r="BA33" s="87">
        <f t="shared" si="4"/>
        <v>0</v>
      </c>
      <c r="BB33" s="88">
        <f t="shared" si="5"/>
        <v>136252</v>
      </c>
      <c r="BC33" s="89" t="s">
        <v>21</v>
      </c>
      <c r="BD33" s="74">
        <v>9505</v>
      </c>
      <c r="BE33" s="90">
        <f t="shared" si="6"/>
        <v>9505</v>
      </c>
      <c r="BF33" s="91">
        <f t="shared" si="7"/>
        <v>12146.416666666666</v>
      </c>
      <c r="BG33" s="92">
        <f t="shared" si="8"/>
        <v>145757</v>
      </c>
      <c r="BH33" s="93" t="s">
        <v>397</v>
      </c>
      <c r="BI33" s="94" t="s">
        <v>35</v>
      </c>
      <c r="BJ33" s="70" t="s">
        <v>397</v>
      </c>
      <c r="BK33" s="70" t="s">
        <v>21</v>
      </c>
      <c r="BL33" s="175" t="s">
        <v>408</v>
      </c>
      <c r="BM33" s="96" t="s">
        <v>21</v>
      </c>
      <c r="BN33" s="97" t="s">
        <v>397</v>
      </c>
      <c r="BO33" s="98"/>
      <c r="BP33" s="99"/>
      <c r="BQ33" s="100"/>
      <c r="BR33" s="101"/>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3" t="s">
        <v>85</v>
      </c>
      <c r="DE33" s="103" t="s">
        <v>90</v>
      </c>
      <c r="DF33" s="103" t="s">
        <v>91</v>
      </c>
      <c r="DG33" s="104">
        <f t="shared" si="9"/>
        <v>0</v>
      </c>
      <c r="DH33" s="104">
        <f t="shared" si="10"/>
        <v>9505</v>
      </c>
      <c r="DI33" s="104">
        <f t="shared" si="11"/>
        <v>9505</v>
      </c>
    </row>
    <row r="34" spans="1:113" ht="51" x14ac:dyDescent="0.25">
      <c r="A34" s="68">
        <v>23</v>
      </c>
      <c r="B34" s="69" t="s">
        <v>128</v>
      </c>
      <c r="C34" s="70" t="s">
        <v>129</v>
      </c>
      <c r="D34" s="69" t="s">
        <v>142</v>
      </c>
      <c r="E34" s="70" t="s">
        <v>143</v>
      </c>
      <c r="F34" s="70">
        <v>1</v>
      </c>
      <c r="G34" s="174"/>
      <c r="H34" s="71">
        <v>41579</v>
      </c>
      <c r="I34" s="71">
        <f t="shared" si="0"/>
        <v>41943</v>
      </c>
      <c r="J34" s="70" t="s">
        <v>80</v>
      </c>
      <c r="K34" s="72" t="s">
        <v>427</v>
      </c>
      <c r="L34" s="73">
        <v>0</v>
      </c>
      <c r="M34" s="74">
        <v>0</v>
      </c>
      <c r="N34" s="74">
        <v>0</v>
      </c>
      <c r="O34" s="74">
        <v>0</v>
      </c>
      <c r="P34" s="74">
        <v>0</v>
      </c>
      <c r="Q34" s="74">
        <v>41200</v>
      </c>
      <c r="R34" s="74">
        <v>0</v>
      </c>
      <c r="S34" s="74">
        <v>0</v>
      </c>
      <c r="T34" s="75">
        <v>0</v>
      </c>
      <c r="U34" s="74">
        <v>2885</v>
      </c>
      <c r="V34" s="76">
        <f t="shared" si="1"/>
        <v>3673.75</v>
      </c>
      <c r="W34" s="77">
        <f t="shared" si="2"/>
        <v>44085</v>
      </c>
      <c r="X34" s="78">
        <v>0</v>
      </c>
      <c r="Y34" s="70">
        <v>0</v>
      </c>
      <c r="Z34" s="70">
        <v>0</v>
      </c>
      <c r="AA34" s="70">
        <v>0</v>
      </c>
      <c r="AB34" s="70">
        <v>0</v>
      </c>
      <c r="AC34" s="70">
        <v>0</v>
      </c>
      <c r="AD34" s="70">
        <v>0</v>
      </c>
      <c r="AE34" s="70">
        <v>0</v>
      </c>
      <c r="AF34" s="79">
        <f t="shared" si="3"/>
        <v>0</v>
      </c>
      <c r="AG34" s="80">
        <v>0</v>
      </c>
      <c r="AH34" s="81" t="s">
        <v>83</v>
      </c>
      <c r="AI34" s="82" t="s">
        <v>21</v>
      </c>
      <c r="AJ34" s="70" t="s">
        <v>21</v>
      </c>
      <c r="AK34" s="70" t="s">
        <v>21</v>
      </c>
      <c r="AL34" s="70"/>
      <c r="AM34" s="83">
        <v>0</v>
      </c>
      <c r="AN34" s="84">
        <v>0</v>
      </c>
      <c r="AO34" s="74">
        <v>41200</v>
      </c>
      <c r="AP34" s="74">
        <v>0</v>
      </c>
      <c r="AQ34" s="74">
        <v>0</v>
      </c>
      <c r="AR34" s="74">
        <v>0</v>
      </c>
      <c r="AS34" s="85">
        <v>0</v>
      </c>
      <c r="AT34" s="86">
        <v>0</v>
      </c>
      <c r="AU34" s="86">
        <v>0</v>
      </c>
      <c r="AV34" s="86">
        <v>0</v>
      </c>
      <c r="AW34" s="86">
        <v>0</v>
      </c>
      <c r="AX34" s="86">
        <v>0</v>
      </c>
      <c r="AY34" s="86">
        <v>0</v>
      </c>
      <c r="AZ34" s="86">
        <v>0</v>
      </c>
      <c r="BA34" s="87">
        <f t="shared" si="4"/>
        <v>0</v>
      </c>
      <c r="BB34" s="88">
        <f t="shared" si="5"/>
        <v>41200</v>
      </c>
      <c r="BC34" s="89" t="s">
        <v>21</v>
      </c>
      <c r="BD34" s="74">
        <v>2885</v>
      </c>
      <c r="BE34" s="90">
        <f t="shared" si="6"/>
        <v>2885</v>
      </c>
      <c r="BF34" s="91">
        <f t="shared" si="7"/>
        <v>3673.75</v>
      </c>
      <c r="BG34" s="92">
        <f t="shared" si="8"/>
        <v>44085</v>
      </c>
      <c r="BH34" s="93" t="s">
        <v>397</v>
      </c>
      <c r="BI34" s="94" t="s">
        <v>397</v>
      </c>
      <c r="BJ34" s="70" t="s">
        <v>397</v>
      </c>
      <c r="BK34" s="70" t="s">
        <v>21</v>
      </c>
      <c r="BL34" s="95" t="s">
        <v>405</v>
      </c>
      <c r="BM34" s="96" t="s">
        <v>21</v>
      </c>
      <c r="BN34" s="97" t="s">
        <v>397</v>
      </c>
      <c r="BO34" s="98"/>
      <c r="BP34" s="99"/>
      <c r="BQ34" s="100"/>
      <c r="BR34" s="101"/>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3" t="s">
        <v>85</v>
      </c>
      <c r="DE34" s="103" t="s">
        <v>90</v>
      </c>
      <c r="DF34" s="103" t="s">
        <v>91</v>
      </c>
      <c r="DG34" s="104">
        <f t="shared" si="9"/>
        <v>0</v>
      </c>
      <c r="DH34" s="104">
        <f t="shared" si="10"/>
        <v>2885</v>
      </c>
      <c r="DI34" s="104">
        <f t="shared" si="11"/>
        <v>2885</v>
      </c>
    </row>
    <row r="35" spans="1:113" ht="51" x14ac:dyDescent="0.25">
      <c r="A35" s="68">
        <v>24</v>
      </c>
      <c r="B35" s="69" t="s">
        <v>128</v>
      </c>
      <c r="C35" s="70" t="s">
        <v>129</v>
      </c>
      <c r="D35" s="69" t="s">
        <v>144</v>
      </c>
      <c r="E35" s="70" t="s">
        <v>145</v>
      </c>
      <c r="F35" s="70">
        <v>1</v>
      </c>
      <c r="G35" s="174"/>
      <c r="H35" s="71">
        <v>41306</v>
      </c>
      <c r="I35" s="71">
        <f t="shared" si="0"/>
        <v>41670</v>
      </c>
      <c r="J35" s="70" t="s">
        <v>80</v>
      </c>
      <c r="K35" s="72" t="s">
        <v>427</v>
      </c>
      <c r="L35" s="73">
        <v>0</v>
      </c>
      <c r="M35" s="74">
        <v>0</v>
      </c>
      <c r="N35" s="74">
        <v>0</v>
      </c>
      <c r="O35" s="74">
        <v>0</v>
      </c>
      <c r="P35" s="74">
        <v>0</v>
      </c>
      <c r="Q35" s="74">
        <v>47380</v>
      </c>
      <c r="R35" s="74">
        <v>0</v>
      </c>
      <c r="S35" s="74">
        <v>0</v>
      </c>
      <c r="T35" s="75">
        <v>0</v>
      </c>
      <c r="U35" s="74">
        <v>3317</v>
      </c>
      <c r="V35" s="76">
        <f t="shared" si="1"/>
        <v>4224.75</v>
      </c>
      <c r="W35" s="77">
        <f t="shared" si="2"/>
        <v>50697</v>
      </c>
      <c r="X35" s="78">
        <v>0</v>
      </c>
      <c r="Y35" s="70">
        <v>0</v>
      </c>
      <c r="Z35" s="70">
        <v>0</v>
      </c>
      <c r="AA35" s="70">
        <v>0</v>
      </c>
      <c r="AB35" s="70">
        <v>0</v>
      </c>
      <c r="AC35" s="70">
        <v>0</v>
      </c>
      <c r="AD35" s="70">
        <v>0</v>
      </c>
      <c r="AE35" s="70">
        <v>0</v>
      </c>
      <c r="AF35" s="79">
        <f t="shared" si="3"/>
        <v>0</v>
      </c>
      <c r="AG35" s="80">
        <v>0</v>
      </c>
      <c r="AH35" s="81" t="s">
        <v>83</v>
      </c>
      <c r="AI35" s="82" t="s">
        <v>21</v>
      </c>
      <c r="AJ35" s="70" t="s">
        <v>21</v>
      </c>
      <c r="AK35" s="70" t="s">
        <v>21</v>
      </c>
      <c r="AL35" s="70"/>
      <c r="AM35" s="83">
        <v>0</v>
      </c>
      <c r="AN35" s="84">
        <v>0</v>
      </c>
      <c r="AO35" s="74">
        <v>47380</v>
      </c>
      <c r="AP35" s="74">
        <v>0</v>
      </c>
      <c r="AQ35" s="74">
        <v>0</v>
      </c>
      <c r="AR35" s="74">
        <v>0</v>
      </c>
      <c r="AS35" s="85">
        <v>0</v>
      </c>
      <c r="AT35" s="86">
        <v>0</v>
      </c>
      <c r="AU35" s="86">
        <v>0</v>
      </c>
      <c r="AV35" s="86">
        <v>0</v>
      </c>
      <c r="AW35" s="86">
        <v>0</v>
      </c>
      <c r="AX35" s="86">
        <v>0</v>
      </c>
      <c r="AY35" s="86">
        <v>0</v>
      </c>
      <c r="AZ35" s="86">
        <v>0</v>
      </c>
      <c r="BA35" s="87">
        <f t="shared" si="4"/>
        <v>0</v>
      </c>
      <c r="BB35" s="88">
        <f t="shared" si="5"/>
        <v>47380</v>
      </c>
      <c r="BC35" s="89" t="s">
        <v>21</v>
      </c>
      <c r="BD35" s="74">
        <v>3317</v>
      </c>
      <c r="BE35" s="90">
        <f t="shared" si="6"/>
        <v>3317</v>
      </c>
      <c r="BF35" s="91">
        <f t="shared" si="7"/>
        <v>4224.75</v>
      </c>
      <c r="BG35" s="92">
        <f t="shared" si="8"/>
        <v>50697</v>
      </c>
      <c r="BH35" s="93" t="s">
        <v>397</v>
      </c>
      <c r="BI35" s="94" t="s">
        <v>397</v>
      </c>
      <c r="BJ35" s="70" t="s">
        <v>397</v>
      </c>
      <c r="BK35" s="70" t="s">
        <v>21</v>
      </c>
      <c r="BL35" s="175"/>
      <c r="BM35" s="96" t="s">
        <v>21</v>
      </c>
      <c r="BN35" s="97" t="s">
        <v>397</v>
      </c>
      <c r="BO35" s="98"/>
      <c r="BP35" s="99"/>
      <c r="BQ35" s="100"/>
      <c r="BR35" s="101"/>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3" t="s">
        <v>85</v>
      </c>
      <c r="DE35" s="103" t="s">
        <v>90</v>
      </c>
      <c r="DF35" s="103" t="s">
        <v>91</v>
      </c>
      <c r="DG35" s="104">
        <f t="shared" si="9"/>
        <v>0</v>
      </c>
      <c r="DH35" s="104">
        <f t="shared" si="10"/>
        <v>3317</v>
      </c>
      <c r="DI35" s="104">
        <f t="shared" si="11"/>
        <v>3317</v>
      </c>
    </row>
    <row r="36" spans="1:113" ht="51" x14ac:dyDescent="0.25">
      <c r="A36" s="68">
        <v>25</v>
      </c>
      <c r="B36" s="69" t="s">
        <v>128</v>
      </c>
      <c r="C36" s="70" t="s">
        <v>129</v>
      </c>
      <c r="D36" s="172" t="s">
        <v>146</v>
      </c>
      <c r="E36" s="70" t="s">
        <v>147</v>
      </c>
      <c r="F36" s="70">
        <v>1</v>
      </c>
      <c r="G36" s="174"/>
      <c r="H36" s="71">
        <v>41548</v>
      </c>
      <c r="I36" s="71">
        <f t="shared" si="0"/>
        <v>41912</v>
      </c>
      <c r="J36" s="70" t="s">
        <v>80</v>
      </c>
      <c r="K36" s="72" t="s">
        <v>427</v>
      </c>
      <c r="L36" s="73">
        <v>0</v>
      </c>
      <c r="M36" s="74">
        <v>0</v>
      </c>
      <c r="N36" s="74">
        <v>0</v>
      </c>
      <c r="O36" s="74">
        <v>0</v>
      </c>
      <c r="P36" s="74">
        <v>61740</v>
      </c>
      <c r="Q36" s="74">
        <v>0</v>
      </c>
      <c r="R36" s="74">
        <v>0</v>
      </c>
      <c r="S36" s="74">
        <v>0</v>
      </c>
      <c r="T36" s="75">
        <v>0</v>
      </c>
      <c r="U36" s="74">
        <v>4322</v>
      </c>
      <c r="V36" s="76">
        <f t="shared" si="1"/>
        <v>5505.166666666667</v>
      </c>
      <c r="W36" s="77">
        <f t="shared" si="2"/>
        <v>66062</v>
      </c>
      <c r="X36" s="78">
        <v>7</v>
      </c>
      <c r="Y36" s="70">
        <v>0</v>
      </c>
      <c r="Z36" s="70">
        <v>0</v>
      </c>
      <c r="AA36" s="70">
        <v>0</v>
      </c>
      <c r="AB36" s="70">
        <v>0</v>
      </c>
      <c r="AC36" s="70">
        <v>0</v>
      </c>
      <c r="AD36" s="70">
        <v>0</v>
      </c>
      <c r="AE36" s="70">
        <v>0</v>
      </c>
      <c r="AF36" s="79">
        <f t="shared" si="3"/>
        <v>7</v>
      </c>
      <c r="AG36" s="80">
        <v>66062</v>
      </c>
      <c r="AH36" s="81" t="s">
        <v>82</v>
      </c>
      <c r="AI36" s="82" t="s">
        <v>21</v>
      </c>
      <c r="AJ36" s="70" t="s">
        <v>21</v>
      </c>
      <c r="AK36" s="70" t="s">
        <v>21</v>
      </c>
      <c r="AL36" s="178"/>
      <c r="AM36" s="83">
        <v>0</v>
      </c>
      <c r="AN36" s="84">
        <v>61740</v>
      </c>
      <c r="AO36" s="74">
        <v>0</v>
      </c>
      <c r="AP36" s="74">
        <v>0</v>
      </c>
      <c r="AQ36" s="74">
        <v>0</v>
      </c>
      <c r="AR36" s="74">
        <v>0</v>
      </c>
      <c r="AS36" s="85">
        <v>7</v>
      </c>
      <c r="AT36" s="86">
        <v>0</v>
      </c>
      <c r="AU36" s="86">
        <v>7</v>
      </c>
      <c r="AV36" s="86">
        <v>0</v>
      </c>
      <c r="AW36" s="86">
        <v>0</v>
      </c>
      <c r="AX36" s="86">
        <v>0</v>
      </c>
      <c r="AY36" s="86">
        <v>0</v>
      </c>
      <c r="AZ36" s="86">
        <v>0</v>
      </c>
      <c r="BA36" s="87">
        <f t="shared" si="4"/>
        <v>14</v>
      </c>
      <c r="BB36" s="88">
        <f t="shared" si="5"/>
        <v>61740</v>
      </c>
      <c r="BC36" s="89" t="s">
        <v>21</v>
      </c>
      <c r="BD36" s="74">
        <v>4322</v>
      </c>
      <c r="BE36" s="90">
        <f t="shared" si="6"/>
        <v>4322</v>
      </c>
      <c r="BF36" s="91">
        <f t="shared" si="7"/>
        <v>5505.166666666667</v>
      </c>
      <c r="BG36" s="92">
        <f t="shared" si="8"/>
        <v>66062</v>
      </c>
      <c r="BH36" s="93" t="s">
        <v>397</v>
      </c>
      <c r="BI36" s="94" t="s">
        <v>399</v>
      </c>
      <c r="BJ36" s="70" t="s">
        <v>397</v>
      </c>
      <c r="BK36" s="70" t="s">
        <v>392</v>
      </c>
      <c r="BL36" s="95"/>
      <c r="BM36" s="96" t="s">
        <v>21</v>
      </c>
      <c r="BN36" s="97" t="s">
        <v>397</v>
      </c>
      <c r="BO36" s="98"/>
      <c r="BP36" s="99"/>
      <c r="BQ36" s="100"/>
      <c r="BR36" s="101"/>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3" t="s">
        <v>85</v>
      </c>
      <c r="DE36" s="103" t="s">
        <v>90</v>
      </c>
      <c r="DF36" s="103" t="s">
        <v>91</v>
      </c>
      <c r="DG36" s="104">
        <f t="shared" si="9"/>
        <v>4322</v>
      </c>
      <c r="DH36" s="104">
        <f t="shared" si="10"/>
        <v>4322</v>
      </c>
      <c r="DI36" s="104">
        <f t="shared" si="11"/>
        <v>4322</v>
      </c>
    </row>
    <row r="37" spans="1:113" ht="51" x14ac:dyDescent="0.25">
      <c r="A37" s="68">
        <v>26</v>
      </c>
      <c r="B37" s="69" t="s">
        <v>128</v>
      </c>
      <c r="C37" s="70" t="s">
        <v>129</v>
      </c>
      <c r="D37" s="172" t="s">
        <v>148</v>
      </c>
      <c r="E37" s="70" t="s">
        <v>149</v>
      </c>
      <c r="F37" s="70">
        <v>1</v>
      </c>
      <c r="G37" s="174"/>
      <c r="H37" s="71">
        <v>41456</v>
      </c>
      <c r="I37" s="71">
        <f t="shared" si="0"/>
        <v>41820</v>
      </c>
      <c r="J37" s="70" t="s">
        <v>80</v>
      </c>
      <c r="K37" s="72" t="s">
        <v>427</v>
      </c>
      <c r="L37" s="73">
        <v>0</v>
      </c>
      <c r="M37" s="74">
        <v>0</v>
      </c>
      <c r="N37" s="74">
        <v>0</v>
      </c>
      <c r="O37" s="74">
        <v>0</v>
      </c>
      <c r="P37" s="74">
        <v>100128</v>
      </c>
      <c r="Q37" s="74">
        <v>0</v>
      </c>
      <c r="R37" s="74">
        <v>0</v>
      </c>
      <c r="S37" s="74">
        <v>0</v>
      </c>
      <c r="T37" s="75">
        <v>0</v>
      </c>
      <c r="U37" s="74">
        <v>7009</v>
      </c>
      <c r="V37" s="76">
        <f t="shared" si="1"/>
        <v>8928.0833333333339</v>
      </c>
      <c r="W37" s="77">
        <f t="shared" si="2"/>
        <v>107137</v>
      </c>
      <c r="X37" s="78">
        <v>0</v>
      </c>
      <c r="Y37" s="70">
        <v>0</v>
      </c>
      <c r="Z37" s="70">
        <v>7</v>
      </c>
      <c r="AA37" s="70">
        <v>0</v>
      </c>
      <c r="AB37" s="70">
        <v>0</v>
      </c>
      <c r="AC37" s="70">
        <v>0</v>
      </c>
      <c r="AD37" s="70">
        <v>0</v>
      </c>
      <c r="AE37" s="70">
        <v>0</v>
      </c>
      <c r="AF37" s="79">
        <f t="shared" si="3"/>
        <v>7</v>
      </c>
      <c r="AG37" s="80">
        <v>107137</v>
      </c>
      <c r="AH37" s="81" t="s">
        <v>82</v>
      </c>
      <c r="AI37" s="82" t="s">
        <v>21</v>
      </c>
      <c r="AJ37" s="70" t="s">
        <v>21</v>
      </c>
      <c r="AK37" s="70" t="s">
        <v>21</v>
      </c>
      <c r="AL37" s="178"/>
      <c r="AM37" s="83">
        <v>0</v>
      </c>
      <c r="AN37" s="84">
        <v>100128</v>
      </c>
      <c r="AO37" s="74">
        <v>0</v>
      </c>
      <c r="AP37" s="74">
        <v>0</v>
      </c>
      <c r="AQ37" s="74">
        <v>0</v>
      </c>
      <c r="AR37" s="74">
        <v>0</v>
      </c>
      <c r="AS37" s="85">
        <v>0</v>
      </c>
      <c r="AT37" s="86">
        <v>0</v>
      </c>
      <c r="AU37" s="86">
        <v>7</v>
      </c>
      <c r="AV37" s="86">
        <v>0</v>
      </c>
      <c r="AW37" s="86">
        <v>0</v>
      </c>
      <c r="AX37" s="86">
        <v>0</v>
      </c>
      <c r="AY37" s="86">
        <v>0</v>
      </c>
      <c r="AZ37" s="86">
        <v>0</v>
      </c>
      <c r="BA37" s="87">
        <f t="shared" si="4"/>
        <v>7</v>
      </c>
      <c r="BB37" s="88">
        <f t="shared" si="5"/>
        <v>100128</v>
      </c>
      <c r="BC37" s="89" t="s">
        <v>21</v>
      </c>
      <c r="BD37" s="74">
        <v>7009</v>
      </c>
      <c r="BE37" s="90">
        <f t="shared" si="6"/>
        <v>7009</v>
      </c>
      <c r="BF37" s="91">
        <f t="shared" si="7"/>
        <v>8928.0833333333339</v>
      </c>
      <c r="BG37" s="92">
        <f t="shared" si="8"/>
        <v>107137</v>
      </c>
      <c r="BH37" s="93" t="s">
        <v>397</v>
      </c>
      <c r="BI37" s="94" t="s">
        <v>399</v>
      </c>
      <c r="BJ37" s="70" t="s">
        <v>397</v>
      </c>
      <c r="BK37" s="70" t="s">
        <v>392</v>
      </c>
      <c r="BL37" s="95"/>
      <c r="BM37" s="96" t="s">
        <v>21</v>
      </c>
      <c r="BN37" s="97" t="s">
        <v>397</v>
      </c>
      <c r="BO37" s="98"/>
      <c r="BP37" s="99"/>
      <c r="BQ37" s="100"/>
      <c r="BR37" s="101"/>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3" t="s">
        <v>85</v>
      </c>
      <c r="DE37" s="103" t="s">
        <v>90</v>
      </c>
      <c r="DF37" s="103" t="s">
        <v>91</v>
      </c>
      <c r="DG37" s="104">
        <f t="shared" si="9"/>
        <v>7009</v>
      </c>
      <c r="DH37" s="104">
        <f t="shared" si="10"/>
        <v>7009</v>
      </c>
      <c r="DI37" s="104">
        <f t="shared" si="11"/>
        <v>7009</v>
      </c>
    </row>
    <row r="38" spans="1:113" ht="51" x14ac:dyDescent="0.25">
      <c r="A38" s="68">
        <v>27</v>
      </c>
      <c r="B38" s="69" t="s">
        <v>128</v>
      </c>
      <c r="C38" s="70" t="s">
        <v>129</v>
      </c>
      <c r="D38" s="69" t="s">
        <v>150</v>
      </c>
      <c r="E38" s="70" t="s">
        <v>151</v>
      </c>
      <c r="F38" s="70">
        <v>1</v>
      </c>
      <c r="G38" s="174"/>
      <c r="H38" s="71">
        <v>41609</v>
      </c>
      <c r="I38" s="71">
        <f t="shared" si="0"/>
        <v>41973</v>
      </c>
      <c r="J38" s="70" t="s">
        <v>80</v>
      </c>
      <c r="K38" s="72" t="s">
        <v>427</v>
      </c>
      <c r="L38" s="73">
        <v>0</v>
      </c>
      <c r="M38" s="74">
        <v>0</v>
      </c>
      <c r="N38" s="74">
        <v>0</v>
      </c>
      <c r="O38" s="74">
        <v>0</v>
      </c>
      <c r="P38" s="74">
        <v>70560</v>
      </c>
      <c r="Q38" s="74">
        <v>0</v>
      </c>
      <c r="R38" s="74">
        <v>0</v>
      </c>
      <c r="S38" s="74">
        <v>0</v>
      </c>
      <c r="T38" s="75">
        <v>0</v>
      </c>
      <c r="U38" s="74">
        <v>4939</v>
      </c>
      <c r="V38" s="76">
        <f t="shared" si="1"/>
        <v>6291.583333333333</v>
      </c>
      <c r="W38" s="77">
        <f t="shared" si="2"/>
        <v>75499</v>
      </c>
      <c r="X38" s="78">
        <v>8</v>
      </c>
      <c r="Y38" s="70">
        <v>0</v>
      </c>
      <c r="Z38" s="70">
        <v>0</v>
      </c>
      <c r="AA38" s="70">
        <v>0</v>
      </c>
      <c r="AB38" s="70">
        <v>0</v>
      </c>
      <c r="AC38" s="70">
        <v>0</v>
      </c>
      <c r="AD38" s="70">
        <v>0</v>
      </c>
      <c r="AE38" s="70">
        <v>0</v>
      </c>
      <c r="AF38" s="79">
        <f t="shared" si="3"/>
        <v>8</v>
      </c>
      <c r="AG38" s="80">
        <v>75499</v>
      </c>
      <c r="AH38" s="81" t="s">
        <v>82</v>
      </c>
      <c r="AI38" s="82" t="s">
        <v>21</v>
      </c>
      <c r="AJ38" s="70" t="s">
        <v>21</v>
      </c>
      <c r="AK38" s="70" t="s">
        <v>21</v>
      </c>
      <c r="AL38" s="178"/>
      <c r="AM38" s="83">
        <v>0</v>
      </c>
      <c r="AN38" s="84">
        <v>70560</v>
      </c>
      <c r="AO38" s="74">
        <v>0</v>
      </c>
      <c r="AP38" s="74">
        <v>0</v>
      </c>
      <c r="AQ38" s="74">
        <v>0</v>
      </c>
      <c r="AR38" s="74">
        <v>0</v>
      </c>
      <c r="AS38" s="85">
        <v>8</v>
      </c>
      <c r="AT38" s="86">
        <v>0</v>
      </c>
      <c r="AU38" s="86">
        <v>0</v>
      </c>
      <c r="AV38" s="86">
        <v>0</v>
      </c>
      <c r="AW38" s="86">
        <v>0</v>
      </c>
      <c r="AX38" s="86">
        <v>0</v>
      </c>
      <c r="AY38" s="86">
        <v>0</v>
      </c>
      <c r="AZ38" s="86">
        <v>0</v>
      </c>
      <c r="BA38" s="87">
        <f t="shared" si="4"/>
        <v>8</v>
      </c>
      <c r="BB38" s="88">
        <f t="shared" si="5"/>
        <v>70560</v>
      </c>
      <c r="BC38" s="89" t="s">
        <v>21</v>
      </c>
      <c r="BD38" s="74">
        <v>4939</v>
      </c>
      <c r="BE38" s="90">
        <f t="shared" si="6"/>
        <v>4939</v>
      </c>
      <c r="BF38" s="91">
        <f t="shared" si="7"/>
        <v>6291.583333333333</v>
      </c>
      <c r="BG38" s="92">
        <f t="shared" si="8"/>
        <v>75499</v>
      </c>
      <c r="BH38" s="93" t="s">
        <v>397</v>
      </c>
      <c r="BI38" s="94" t="s">
        <v>398</v>
      </c>
      <c r="BJ38" s="70" t="s">
        <v>397</v>
      </c>
      <c r="BK38" s="70" t="s">
        <v>21</v>
      </c>
      <c r="BL38" s="95"/>
      <c r="BM38" s="96" t="s">
        <v>21</v>
      </c>
      <c r="BN38" s="97" t="s">
        <v>397</v>
      </c>
      <c r="BO38" s="98"/>
      <c r="BP38" s="99"/>
      <c r="BQ38" s="100"/>
      <c r="BR38" s="101"/>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3" t="s">
        <v>85</v>
      </c>
      <c r="DE38" s="103" t="s">
        <v>90</v>
      </c>
      <c r="DF38" s="103" t="s">
        <v>91</v>
      </c>
      <c r="DG38" s="104">
        <f t="shared" si="9"/>
        <v>4939</v>
      </c>
      <c r="DH38" s="104">
        <f t="shared" si="10"/>
        <v>4939</v>
      </c>
      <c r="DI38" s="104">
        <f t="shared" si="11"/>
        <v>4939</v>
      </c>
    </row>
    <row r="39" spans="1:113" ht="51" x14ac:dyDescent="0.25">
      <c r="A39" s="68">
        <v>28</v>
      </c>
      <c r="B39" s="69" t="s">
        <v>128</v>
      </c>
      <c r="C39" s="70" t="s">
        <v>129</v>
      </c>
      <c r="D39" s="69" t="s">
        <v>152</v>
      </c>
      <c r="E39" s="70" t="s">
        <v>153</v>
      </c>
      <c r="F39" s="70">
        <v>1</v>
      </c>
      <c r="G39" s="174"/>
      <c r="H39" s="71">
        <v>41518</v>
      </c>
      <c r="I39" s="71">
        <f t="shared" si="0"/>
        <v>41882</v>
      </c>
      <c r="J39" s="70" t="s">
        <v>80</v>
      </c>
      <c r="K39" s="72" t="s">
        <v>427</v>
      </c>
      <c r="L39" s="73">
        <v>0</v>
      </c>
      <c r="M39" s="74">
        <v>0</v>
      </c>
      <c r="N39" s="74">
        <v>0</v>
      </c>
      <c r="O39" s="74">
        <v>0</v>
      </c>
      <c r="P39" s="74">
        <v>78192</v>
      </c>
      <c r="Q39" s="74">
        <v>0</v>
      </c>
      <c r="R39" s="74">
        <v>0</v>
      </c>
      <c r="S39" s="74">
        <v>0</v>
      </c>
      <c r="T39" s="75">
        <v>0</v>
      </c>
      <c r="U39" s="74">
        <v>4304</v>
      </c>
      <c r="V39" s="76">
        <f t="shared" si="1"/>
        <v>6874.666666666667</v>
      </c>
      <c r="W39" s="77">
        <f t="shared" si="2"/>
        <v>82496</v>
      </c>
      <c r="X39" s="78">
        <v>0</v>
      </c>
      <c r="Y39" s="70">
        <v>3</v>
      </c>
      <c r="Z39" s="70">
        <v>3</v>
      </c>
      <c r="AA39" s="70">
        <v>0</v>
      </c>
      <c r="AB39" s="70">
        <v>0</v>
      </c>
      <c r="AC39" s="70">
        <v>0</v>
      </c>
      <c r="AD39" s="70">
        <v>0</v>
      </c>
      <c r="AE39" s="70">
        <v>0</v>
      </c>
      <c r="AF39" s="79">
        <f t="shared" si="3"/>
        <v>6</v>
      </c>
      <c r="AG39" s="80">
        <v>82496</v>
      </c>
      <c r="AH39" s="81" t="s">
        <v>82</v>
      </c>
      <c r="AI39" s="82" t="s">
        <v>21</v>
      </c>
      <c r="AJ39" s="70" t="s">
        <v>21</v>
      </c>
      <c r="AK39" s="70" t="s">
        <v>21</v>
      </c>
      <c r="AL39" s="70"/>
      <c r="AM39" s="83">
        <v>0</v>
      </c>
      <c r="AN39" s="84">
        <v>78192</v>
      </c>
      <c r="AO39" s="74">
        <v>0</v>
      </c>
      <c r="AP39" s="74">
        <v>0</v>
      </c>
      <c r="AQ39" s="74">
        <v>0</v>
      </c>
      <c r="AR39" s="74">
        <v>0</v>
      </c>
      <c r="AS39" s="85">
        <v>0</v>
      </c>
      <c r="AT39" s="86">
        <v>3</v>
      </c>
      <c r="AU39" s="86">
        <v>3</v>
      </c>
      <c r="AV39" s="86">
        <v>0</v>
      </c>
      <c r="AW39" s="86">
        <v>0</v>
      </c>
      <c r="AX39" s="86">
        <v>0</v>
      </c>
      <c r="AY39" s="86">
        <v>0</v>
      </c>
      <c r="AZ39" s="86">
        <v>0</v>
      </c>
      <c r="BA39" s="87">
        <f t="shared" si="4"/>
        <v>6</v>
      </c>
      <c r="BB39" s="88">
        <f t="shared" si="5"/>
        <v>78192</v>
      </c>
      <c r="BC39" s="89" t="s">
        <v>21</v>
      </c>
      <c r="BD39" s="74">
        <v>4304</v>
      </c>
      <c r="BE39" s="90">
        <f t="shared" si="6"/>
        <v>4304</v>
      </c>
      <c r="BF39" s="91">
        <f t="shared" si="7"/>
        <v>6874.666666666667</v>
      </c>
      <c r="BG39" s="92">
        <f t="shared" si="8"/>
        <v>82496</v>
      </c>
      <c r="BH39" s="93" t="s">
        <v>397</v>
      </c>
      <c r="BI39" s="94" t="s">
        <v>398</v>
      </c>
      <c r="BJ39" s="70" t="s">
        <v>397</v>
      </c>
      <c r="BK39" s="70" t="s">
        <v>21</v>
      </c>
      <c r="BL39" s="95"/>
      <c r="BM39" s="96" t="s">
        <v>21</v>
      </c>
      <c r="BN39" s="97" t="s">
        <v>397</v>
      </c>
      <c r="BO39" s="98"/>
      <c r="BP39" s="99"/>
      <c r="BQ39" s="100"/>
      <c r="BR39" s="101"/>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3" t="s">
        <v>85</v>
      </c>
      <c r="DE39" s="103" t="s">
        <v>90</v>
      </c>
      <c r="DF39" s="103" t="s">
        <v>91</v>
      </c>
      <c r="DG39" s="104">
        <f t="shared" si="9"/>
        <v>4304</v>
      </c>
      <c r="DH39" s="104">
        <f t="shared" si="10"/>
        <v>4304</v>
      </c>
      <c r="DI39" s="104">
        <f t="shared" si="11"/>
        <v>4304</v>
      </c>
    </row>
    <row r="40" spans="1:113" ht="51" x14ac:dyDescent="0.25">
      <c r="A40" s="68">
        <v>29</v>
      </c>
      <c r="B40" s="69" t="s">
        <v>128</v>
      </c>
      <c r="C40" s="70" t="s">
        <v>129</v>
      </c>
      <c r="D40" s="69" t="s">
        <v>154</v>
      </c>
      <c r="E40" s="70" t="s">
        <v>155</v>
      </c>
      <c r="F40" s="70">
        <v>1</v>
      </c>
      <c r="G40" s="174"/>
      <c r="H40" s="71">
        <v>41548</v>
      </c>
      <c r="I40" s="71">
        <f t="shared" si="0"/>
        <v>41912</v>
      </c>
      <c r="J40" s="70" t="s">
        <v>80</v>
      </c>
      <c r="K40" s="72" t="s">
        <v>427</v>
      </c>
      <c r="L40" s="73">
        <v>0</v>
      </c>
      <c r="M40" s="74">
        <v>0</v>
      </c>
      <c r="N40" s="74">
        <v>0</v>
      </c>
      <c r="O40" s="74">
        <v>0</v>
      </c>
      <c r="P40" s="74">
        <v>42912</v>
      </c>
      <c r="Q40" s="74">
        <v>0</v>
      </c>
      <c r="R40" s="74">
        <v>0</v>
      </c>
      <c r="S40" s="74">
        <v>0</v>
      </c>
      <c r="T40" s="75">
        <v>0</v>
      </c>
      <c r="U40" s="74">
        <v>3004</v>
      </c>
      <c r="V40" s="76">
        <f t="shared" si="1"/>
        <v>3826.3333333333335</v>
      </c>
      <c r="W40" s="77">
        <f t="shared" si="2"/>
        <v>45916</v>
      </c>
      <c r="X40" s="78">
        <v>0</v>
      </c>
      <c r="Y40" s="70">
        <v>0</v>
      </c>
      <c r="Z40" s="70">
        <v>3</v>
      </c>
      <c r="AA40" s="70">
        <v>0</v>
      </c>
      <c r="AB40" s="70">
        <v>0</v>
      </c>
      <c r="AC40" s="70">
        <v>0</v>
      </c>
      <c r="AD40" s="70">
        <v>0</v>
      </c>
      <c r="AE40" s="70">
        <v>0</v>
      </c>
      <c r="AF40" s="79">
        <f t="shared" si="3"/>
        <v>3</v>
      </c>
      <c r="AG40" s="80">
        <v>45916</v>
      </c>
      <c r="AH40" s="81" t="s">
        <v>82</v>
      </c>
      <c r="AI40" s="82" t="s">
        <v>21</v>
      </c>
      <c r="AJ40" s="70" t="s">
        <v>21</v>
      </c>
      <c r="AK40" s="70" t="s">
        <v>21</v>
      </c>
      <c r="AL40" s="70"/>
      <c r="AM40" s="83">
        <v>0</v>
      </c>
      <c r="AN40" s="84">
        <v>42912</v>
      </c>
      <c r="AO40" s="74">
        <v>0</v>
      </c>
      <c r="AP40" s="74">
        <v>0</v>
      </c>
      <c r="AQ40" s="74">
        <v>0</v>
      </c>
      <c r="AR40" s="74">
        <v>0</v>
      </c>
      <c r="AS40" s="85">
        <v>0</v>
      </c>
      <c r="AT40" s="86">
        <v>0</v>
      </c>
      <c r="AU40" s="86">
        <v>3</v>
      </c>
      <c r="AV40" s="86">
        <v>0</v>
      </c>
      <c r="AW40" s="86">
        <v>0</v>
      </c>
      <c r="AX40" s="86">
        <v>0</v>
      </c>
      <c r="AY40" s="86">
        <v>0</v>
      </c>
      <c r="AZ40" s="86">
        <v>0</v>
      </c>
      <c r="BA40" s="87">
        <f t="shared" si="4"/>
        <v>3</v>
      </c>
      <c r="BB40" s="88">
        <f t="shared" si="5"/>
        <v>42912</v>
      </c>
      <c r="BC40" s="89" t="s">
        <v>21</v>
      </c>
      <c r="BD40" s="74">
        <v>3004</v>
      </c>
      <c r="BE40" s="90">
        <f t="shared" si="6"/>
        <v>3004</v>
      </c>
      <c r="BF40" s="91">
        <f t="shared" si="7"/>
        <v>3826.3333333333335</v>
      </c>
      <c r="BG40" s="92">
        <f t="shared" si="8"/>
        <v>45916</v>
      </c>
      <c r="BH40" s="93" t="s">
        <v>397</v>
      </c>
      <c r="BI40" s="94" t="s">
        <v>399</v>
      </c>
      <c r="BJ40" s="70" t="s">
        <v>397</v>
      </c>
      <c r="BK40" s="70" t="s">
        <v>21</v>
      </c>
      <c r="BL40" s="95"/>
      <c r="BM40" s="96" t="s">
        <v>21</v>
      </c>
      <c r="BN40" s="97" t="s">
        <v>397</v>
      </c>
      <c r="BO40" s="98"/>
      <c r="BP40" s="99"/>
      <c r="BQ40" s="100"/>
      <c r="BR40" s="101"/>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3" t="s">
        <v>85</v>
      </c>
      <c r="DE40" s="103" t="s">
        <v>90</v>
      </c>
      <c r="DF40" s="103" t="s">
        <v>91</v>
      </c>
      <c r="DG40" s="104">
        <f t="shared" si="9"/>
        <v>3004</v>
      </c>
      <c r="DH40" s="104">
        <f t="shared" si="10"/>
        <v>3004</v>
      </c>
      <c r="DI40" s="104">
        <f t="shared" si="11"/>
        <v>3004</v>
      </c>
    </row>
    <row r="41" spans="1:113" ht="51" x14ac:dyDescent="0.25">
      <c r="A41" s="68">
        <v>30</v>
      </c>
      <c r="B41" s="69" t="s">
        <v>156</v>
      </c>
      <c r="C41" s="70" t="s">
        <v>157</v>
      </c>
      <c r="D41" s="69" t="s">
        <v>39</v>
      </c>
      <c r="E41" s="70" t="s">
        <v>158</v>
      </c>
      <c r="F41" s="70">
        <v>1</v>
      </c>
      <c r="G41" s="71">
        <v>41403</v>
      </c>
      <c r="H41" s="71">
        <v>41306</v>
      </c>
      <c r="I41" s="71">
        <f t="shared" si="0"/>
        <v>41670</v>
      </c>
      <c r="J41" s="70" t="s">
        <v>80</v>
      </c>
      <c r="K41" s="72"/>
      <c r="L41" s="73">
        <v>0</v>
      </c>
      <c r="M41" s="74">
        <v>0</v>
      </c>
      <c r="N41" s="74">
        <v>0</v>
      </c>
      <c r="O41" s="74">
        <v>0</v>
      </c>
      <c r="P41" s="74">
        <v>0</v>
      </c>
      <c r="Q41" s="74">
        <v>0</v>
      </c>
      <c r="R41" s="74">
        <v>0</v>
      </c>
      <c r="S41" s="74">
        <v>345652</v>
      </c>
      <c r="T41" s="75">
        <v>0</v>
      </c>
      <c r="U41" s="74">
        <v>0</v>
      </c>
      <c r="V41" s="76">
        <f t="shared" si="1"/>
        <v>28804.333333333332</v>
      </c>
      <c r="W41" s="77">
        <f t="shared" si="2"/>
        <v>345652</v>
      </c>
      <c r="X41" s="78">
        <v>0</v>
      </c>
      <c r="Y41" s="70">
        <v>0</v>
      </c>
      <c r="Z41" s="70">
        <v>0</v>
      </c>
      <c r="AA41" s="70">
        <v>0</v>
      </c>
      <c r="AB41" s="70">
        <v>0</v>
      </c>
      <c r="AC41" s="70">
        <v>0</v>
      </c>
      <c r="AD41" s="70">
        <v>0</v>
      </c>
      <c r="AE41" s="70">
        <v>0</v>
      </c>
      <c r="AF41" s="79">
        <f t="shared" si="3"/>
        <v>0</v>
      </c>
      <c r="AG41" s="80">
        <v>0</v>
      </c>
      <c r="AH41" s="81" t="s">
        <v>39</v>
      </c>
      <c r="AI41" s="82" t="s">
        <v>21</v>
      </c>
      <c r="AJ41" s="70" t="s">
        <v>21</v>
      </c>
      <c r="AK41" s="176" t="s">
        <v>21</v>
      </c>
      <c r="AL41" s="177" t="s">
        <v>416</v>
      </c>
      <c r="AM41" s="83">
        <v>0</v>
      </c>
      <c r="AN41" s="84">
        <v>0</v>
      </c>
      <c r="AO41" s="74">
        <v>0</v>
      </c>
      <c r="AP41" s="74">
        <v>0</v>
      </c>
      <c r="AQ41" s="74">
        <v>345652</v>
      </c>
      <c r="AR41" s="74">
        <v>0</v>
      </c>
      <c r="AS41" s="85">
        <v>0</v>
      </c>
      <c r="AT41" s="86">
        <v>0</v>
      </c>
      <c r="AU41" s="86">
        <v>0</v>
      </c>
      <c r="AV41" s="86">
        <v>0</v>
      </c>
      <c r="AW41" s="86">
        <v>0</v>
      </c>
      <c r="AX41" s="86">
        <v>0</v>
      </c>
      <c r="AY41" s="86">
        <v>0</v>
      </c>
      <c r="AZ41" s="86">
        <v>0</v>
      </c>
      <c r="BA41" s="87">
        <f t="shared" si="4"/>
        <v>0</v>
      </c>
      <c r="BB41" s="88">
        <f t="shared" si="5"/>
        <v>345652</v>
      </c>
      <c r="BC41" s="89" t="s">
        <v>21</v>
      </c>
      <c r="BD41" s="74">
        <v>0</v>
      </c>
      <c r="BE41" s="90">
        <f t="shared" si="6"/>
        <v>0</v>
      </c>
      <c r="BF41" s="91">
        <f t="shared" si="7"/>
        <v>28804.333333333332</v>
      </c>
      <c r="BG41" s="92">
        <f t="shared" si="8"/>
        <v>345652</v>
      </c>
      <c r="BH41" s="93" t="s">
        <v>397</v>
      </c>
      <c r="BI41" s="94" t="s">
        <v>397</v>
      </c>
      <c r="BJ41" s="70" t="s">
        <v>397</v>
      </c>
      <c r="BK41" s="70" t="s">
        <v>21</v>
      </c>
      <c r="BL41" s="175"/>
      <c r="BM41" s="96" t="s">
        <v>21</v>
      </c>
      <c r="BN41" s="97" t="s">
        <v>397</v>
      </c>
      <c r="BO41" s="98"/>
      <c r="BP41" s="99"/>
      <c r="BQ41" s="100"/>
      <c r="BR41" s="101"/>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3" t="s">
        <v>85</v>
      </c>
      <c r="DE41" s="103" t="s">
        <v>90</v>
      </c>
      <c r="DF41" s="103" t="s">
        <v>91</v>
      </c>
      <c r="DG41" s="104">
        <f t="shared" si="9"/>
        <v>0</v>
      </c>
      <c r="DH41" s="104">
        <f t="shared" si="10"/>
        <v>0</v>
      </c>
      <c r="DI41" s="104">
        <f t="shared" si="11"/>
        <v>0</v>
      </c>
    </row>
    <row r="42" spans="1:113" ht="38.25" x14ac:dyDescent="0.25">
      <c r="A42" s="68">
        <v>31</v>
      </c>
      <c r="B42" s="69" t="s">
        <v>156</v>
      </c>
      <c r="C42" s="70" t="s">
        <v>157</v>
      </c>
      <c r="D42" s="171" t="s">
        <v>393</v>
      </c>
      <c r="E42" s="70" t="s">
        <v>159</v>
      </c>
      <c r="F42" s="70">
        <v>1</v>
      </c>
      <c r="G42" s="174">
        <v>41507</v>
      </c>
      <c r="H42" s="71">
        <v>41609</v>
      </c>
      <c r="I42" s="71">
        <f t="shared" si="0"/>
        <v>41973</v>
      </c>
      <c r="J42" s="70" t="s">
        <v>80</v>
      </c>
      <c r="K42" s="72" t="s">
        <v>419</v>
      </c>
      <c r="L42" s="73">
        <v>0</v>
      </c>
      <c r="M42" s="74">
        <v>0</v>
      </c>
      <c r="N42" s="74">
        <v>0</v>
      </c>
      <c r="O42" s="74">
        <v>66000</v>
      </c>
      <c r="P42" s="74">
        <v>0</v>
      </c>
      <c r="Q42" s="74">
        <v>48562</v>
      </c>
      <c r="R42" s="74">
        <v>193770</v>
      </c>
      <c r="S42" s="74">
        <v>0</v>
      </c>
      <c r="T42" s="75">
        <v>0</v>
      </c>
      <c r="U42" s="74">
        <v>21583</v>
      </c>
      <c r="V42" s="76">
        <f t="shared" si="1"/>
        <v>27492.916666666668</v>
      </c>
      <c r="W42" s="77">
        <f t="shared" si="2"/>
        <v>329915</v>
      </c>
      <c r="X42" s="78">
        <v>0</v>
      </c>
      <c r="Y42" s="70">
        <v>0</v>
      </c>
      <c r="Z42" s="70">
        <v>0</v>
      </c>
      <c r="AA42" s="70">
        <v>0</v>
      </c>
      <c r="AB42" s="70">
        <v>0</v>
      </c>
      <c r="AC42" s="70">
        <v>0</v>
      </c>
      <c r="AD42" s="70">
        <v>0</v>
      </c>
      <c r="AE42" s="70">
        <v>0</v>
      </c>
      <c r="AF42" s="79">
        <f t="shared" si="3"/>
        <v>0</v>
      </c>
      <c r="AG42" s="80">
        <v>0</v>
      </c>
      <c r="AH42" s="81" t="s">
        <v>81</v>
      </c>
      <c r="AI42" s="82" t="s">
        <v>21</v>
      </c>
      <c r="AJ42" s="70" t="s">
        <v>21</v>
      </c>
      <c r="AK42" s="70" t="s">
        <v>21</v>
      </c>
      <c r="AL42" s="70"/>
      <c r="AM42" s="83">
        <v>66000</v>
      </c>
      <c r="AN42" s="84">
        <v>0</v>
      </c>
      <c r="AO42" s="173">
        <v>149458</v>
      </c>
      <c r="AP42" s="173">
        <v>92874</v>
      </c>
      <c r="AQ42" s="74">
        <v>0</v>
      </c>
      <c r="AR42" s="74">
        <v>0</v>
      </c>
      <c r="AS42" s="85">
        <v>0</v>
      </c>
      <c r="AT42" s="86">
        <v>0</v>
      </c>
      <c r="AU42" s="86">
        <v>0</v>
      </c>
      <c r="AV42" s="86">
        <v>0</v>
      </c>
      <c r="AW42" s="86">
        <v>0</v>
      </c>
      <c r="AX42" s="86">
        <v>0</v>
      </c>
      <c r="AY42" s="86">
        <v>0</v>
      </c>
      <c r="AZ42" s="86">
        <v>0</v>
      </c>
      <c r="BA42" s="87">
        <f t="shared" si="4"/>
        <v>0</v>
      </c>
      <c r="BB42" s="88">
        <f t="shared" si="5"/>
        <v>308332</v>
      </c>
      <c r="BC42" s="89" t="s">
        <v>21</v>
      </c>
      <c r="BD42" s="74">
        <v>21583</v>
      </c>
      <c r="BE42" s="90">
        <f t="shared" si="6"/>
        <v>21583</v>
      </c>
      <c r="BF42" s="91">
        <f t="shared" si="7"/>
        <v>27492.916666666668</v>
      </c>
      <c r="BG42" s="92">
        <f t="shared" si="8"/>
        <v>329915</v>
      </c>
      <c r="BH42" s="93" t="s">
        <v>397</v>
      </c>
      <c r="BI42" s="94" t="s">
        <v>35</v>
      </c>
      <c r="BJ42" s="70" t="s">
        <v>397</v>
      </c>
      <c r="BK42" s="70" t="s">
        <v>21</v>
      </c>
      <c r="BL42" s="175" t="s">
        <v>424</v>
      </c>
      <c r="BM42" s="96" t="s">
        <v>21</v>
      </c>
      <c r="BN42" s="97" t="s">
        <v>397</v>
      </c>
      <c r="BO42" s="98"/>
      <c r="BP42" s="99"/>
      <c r="BQ42" s="100"/>
      <c r="BR42" s="101"/>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3" t="s">
        <v>85</v>
      </c>
      <c r="DE42" s="103" t="s">
        <v>90</v>
      </c>
      <c r="DF42" s="103" t="s">
        <v>91</v>
      </c>
      <c r="DG42" s="104">
        <f t="shared" si="9"/>
        <v>0</v>
      </c>
      <c r="DH42" s="104">
        <f t="shared" si="10"/>
        <v>21583</v>
      </c>
      <c r="DI42" s="104">
        <f t="shared" si="11"/>
        <v>21583</v>
      </c>
    </row>
    <row r="43" spans="1:113" x14ac:dyDescent="0.25">
      <c r="A43" s="68">
        <v>32</v>
      </c>
      <c r="B43" s="69" t="s">
        <v>156</v>
      </c>
      <c r="C43" s="70" t="s">
        <v>157</v>
      </c>
      <c r="D43" s="69" t="s">
        <v>160</v>
      </c>
      <c r="E43" s="70" t="s">
        <v>161</v>
      </c>
      <c r="F43" s="70">
        <v>1</v>
      </c>
      <c r="G43" s="174">
        <v>41505</v>
      </c>
      <c r="H43" s="71">
        <v>41579</v>
      </c>
      <c r="I43" s="71">
        <f t="shared" si="0"/>
        <v>41943</v>
      </c>
      <c r="J43" s="70" t="s">
        <v>80</v>
      </c>
      <c r="K43" s="72"/>
      <c r="L43" s="73">
        <v>0</v>
      </c>
      <c r="M43" s="74">
        <v>0</v>
      </c>
      <c r="N43" s="74">
        <v>0</v>
      </c>
      <c r="O43" s="74">
        <v>0</v>
      </c>
      <c r="P43" s="74">
        <v>0</v>
      </c>
      <c r="Q43" s="74">
        <v>0</v>
      </c>
      <c r="R43" s="74">
        <v>30000</v>
      </c>
      <c r="S43" s="74">
        <v>0</v>
      </c>
      <c r="T43" s="75">
        <v>0</v>
      </c>
      <c r="U43" s="74">
        <v>600</v>
      </c>
      <c r="V43" s="76">
        <f t="shared" si="1"/>
        <v>2550</v>
      </c>
      <c r="W43" s="77">
        <f t="shared" si="2"/>
        <v>30600</v>
      </c>
      <c r="X43" s="78">
        <v>0</v>
      </c>
      <c r="Y43" s="70">
        <v>0</v>
      </c>
      <c r="Z43" s="70">
        <v>0</v>
      </c>
      <c r="AA43" s="70">
        <v>0</v>
      </c>
      <c r="AB43" s="70">
        <v>0</v>
      </c>
      <c r="AC43" s="70">
        <v>0</v>
      </c>
      <c r="AD43" s="70">
        <v>0</v>
      </c>
      <c r="AE43" s="70">
        <v>0</v>
      </c>
      <c r="AF43" s="79">
        <f t="shared" si="3"/>
        <v>0</v>
      </c>
      <c r="AG43" s="80">
        <v>0</v>
      </c>
      <c r="AH43" s="81" t="s">
        <v>82</v>
      </c>
      <c r="AI43" s="82" t="s">
        <v>21</v>
      </c>
      <c r="AJ43" s="70" t="s">
        <v>21</v>
      </c>
      <c r="AK43" s="70" t="s">
        <v>21</v>
      </c>
      <c r="AL43" s="70"/>
      <c r="AM43" s="83">
        <v>0</v>
      </c>
      <c r="AN43" s="84">
        <v>0</v>
      </c>
      <c r="AO43" s="74">
        <v>0</v>
      </c>
      <c r="AP43" s="74">
        <v>30000</v>
      </c>
      <c r="AQ43" s="74">
        <v>0</v>
      </c>
      <c r="AR43" s="74">
        <v>0</v>
      </c>
      <c r="AS43" s="85">
        <v>0</v>
      </c>
      <c r="AT43" s="86">
        <v>0</v>
      </c>
      <c r="AU43" s="86">
        <v>0</v>
      </c>
      <c r="AV43" s="86">
        <v>0</v>
      </c>
      <c r="AW43" s="86">
        <v>0</v>
      </c>
      <c r="AX43" s="86">
        <v>0</v>
      </c>
      <c r="AY43" s="86">
        <v>0</v>
      </c>
      <c r="AZ43" s="86">
        <v>0</v>
      </c>
      <c r="BA43" s="87">
        <f t="shared" si="4"/>
        <v>0</v>
      </c>
      <c r="BB43" s="88">
        <f t="shared" si="5"/>
        <v>30000</v>
      </c>
      <c r="BC43" s="89" t="s">
        <v>21</v>
      </c>
      <c r="BD43" s="74">
        <v>600</v>
      </c>
      <c r="BE43" s="90">
        <f t="shared" si="6"/>
        <v>600</v>
      </c>
      <c r="BF43" s="91">
        <f t="shared" si="7"/>
        <v>2550</v>
      </c>
      <c r="BG43" s="92">
        <f t="shared" si="8"/>
        <v>30600</v>
      </c>
      <c r="BH43" s="93" t="s">
        <v>397</v>
      </c>
      <c r="BI43" s="94" t="s">
        <v>397</v>
      </c>
      <c r="BJ43" s="70" t="s">
        <v>397</v>
      </c>
      <c r="BK43" s="70" t="s">
        <v>21</v>
      </c>
      <c r="BL43" s="175"/>
      <c r="BM43" s="96" t="s">
        <v>21</v>
      </c>
      <c r="BN43" s="97" t="s">
        <v>397</v>
      </c>
      <c r="BO43" s="98"/>
      <c r="BP43" s="99"/>
      <c r="BQ43" s="100"/>
      <c r="BR43" s="101"/>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3" t="s">
        <v>85</v>
      </c>
      <c r="DE43" s="103" t="s">
        <v>90</v>
      </c>
      <c r="DF43" s="103" t="s">
        <v>91</v>
      </c>
      <c r="DG43" s="104">
        <f t="shared" si="9"/>
        <v>0</v>
      </c>
      <c r="DH43" s="104">
        <f t="shared" si="10"/>
        <v>600</v>
      </c>
      <c r="DI43" s="104">
        <f t="shared" si="11"/>
        <v>600</v>
      </c>
    </row>
    <row r="44" spans="1:113" x14ac:dyDescent="0.25">
      <c r="A44" s="68">
        <v>33</v>
      </c>
      <c r="B44" s="69" t="s">
        <v>156</v>
      </c>
      <c r="C44" s="70" t="s">
        <v>157</v>
      </c>
      <c r="D44" s="69" t="s">
        <v>162</v>
      </c>
      <c r="E44" s="70" t="s">
        <v>163</v>
      </c>
      <c r="F44" s="70">
        <v>1</v>
      </c>
      <c r="G44" s="174">
        <v>41437</v>
      </c>
      <c r="H44" s="71">
        <v>41518</v>
      </c>
      <c r="I44" s="71">
        <f t="shared" si="0"/>
        <v>41882</v>
      </c>
      <c r="J44" s="70" t="s">
        <v>80</v>
      </c>
      <c r="K44" s="72"/>
      <c r="L44" s="73">
        <v>0</v>
      </c>
      <c r="M44" s="74">
        <v>0</v>
      </c>
      <c r="N44" s="74">
        <v>0</v>
      </c>
      <c r="O44" s="74">
        <v>48447</v>
      </c>
      <c r="P44" s="74">
        <v>0</v>
      </c>
      <c r="Q44" s="74">
        <v>0</v>
      </c>
      <c r="R44" s="74">
        <v>0</v>
      </c>
      <c r="S44" s="74">
        <v>0</v>
      </c>
      <c r="T44" s="75">
        <v>0</v>
      </c>
      <c r="U44" s="74">
        <v>1052</v>
      </c>
      <c r="V44" s="76">
        <f t="shared" ref="V44:V69" si="12">(SUM(O44:U44)/(F44*12))</f>
        <v>4124.916666666667</v>
      </c>
      <c r="W44" s="77">
        <f t="shared" ref="W44:W69" si="13">SUM(L44:U44)</f>
        <v>49499</v>
      </c>
      <c r="X44" s="78">
        <v>0</v>
      </c>
      <c r="Y44" s="70">
        <v>0</v>
      </c>
      <c r="Z44" s="70">
        <v>0</v>
      </c>
      <c r="AA44" s="70">
        <v>0</v>
      </c>
      <c r="AB44" s="70">
        <v>0</v>
      </c>
      <c r="AC44" s="70">
        <v>0</v>
      </c>
      <c r="AD44" s="70">
        <v>0</v>
      </c>
      <c r="AE44" s="70">
        <v>0</v>
      </c>
      <c r="AF44" s="79">
        <f t="shared" ref="AF44:AF69" si="14">SUM(X44:AE44)</f>
        <v>0</v>
      </c>
      <c r="AG44" s="80">
        <v>0</v>
      </c>
      <c r="AH44" s="81" t="s">
        <v>81</v>
      </c>
      <c r="AI44" s="82" t="s">
        <v>21</v>
      </c>
      <c r="AJ44" s="70" t="s">
        <v>21</v>
      </c>
      <c r="AK44" s="70" t="s">
        <v>21</v>
      </c>
      <c r="AL44" s="70"/>
      <c r="AM44" s="83">
        <v>48447</v>
      </c>
      <c r="AN44" s="84">
        <v>0</v>
      </c>
      <c r="AO44" s="74">
        <v>0</v>
      </c>
      <c r="AP44" s="74">
        <v>0</v>
      </c>
      <c r="AQ44" s="74">
        <v>0</v>
      </c>
      <c r="AR44" s="74">
        <v>0</v>
      </c>
      <c r="AS44" s="85">
        <v>0</v>
      </c>
      <c r="AT44" s="86">
        <v>0</v>
      </c>
      <c r="AU44" s="86">
        <v>0</v>
      </c>
      <c r="AV44" s="86">
        <v>0</v>
      </c>
      <c r="AW44" s="86">
        <v>0</v>
      </c>
      <c r="AX44" s="86">
        <v>0</v>
      </c>
      <c r="AY44" s="86">
        <v>0</v>
      </c>
      <c r="AZ44" s="86">
        <v>0</v>
      </c>
      <c r="BA44" s="87">
        <f t="shared" ref="BA44:BA69" si="15">SUM(AS44:AZ44)</f>
        <v>0</v>
      </c>
      <c r="BB44" s="88">
        <f t="shared" ref="BB44:BB69" si="16">SUM(AM44:AR44)</f>
        <v>48447</v>
      </c>
      <c r="BC44" s="89" t="s">
        <v>21</v>
      </c>
      <c r="BD44" s="74">
        <v>1052</v>
      </c>
      <c r="BE44" s="90">
        <f t="shared" ref="BE44:BE69" si="17">IF(J44="CoC", DI44, IF(J44="S+C", DG44, DH44))</f>
        <v>1052</v>
      </c>
      <c r="BF44" s="91">
        <f t="shared" ref="BF44:BF69" si="18">BG44/12</f>
        <v>4124.916666666667</v>
      </c>
      <c r="BG44" s="92">
        <f t="shared" ref="BG44:BG69" si="19">IF(AND($BC44="Yes", ($BD44&gt;$BE44)), SUM(AM44:AR44,BD44), SUM(AM44:AR44,BE44))</f>
        <v>49499</v>
      </c>
      <c r="BH44" s="93" t="s">
        <v>397</v>
      </c>
      <c r="BI44" s="94" t="s">
        <v>35</v>
      </c>
      <c r="BJ44" s="70" t="s">
        <v>397</v>
      </c>
      <c r="BK44" s="70" t="s">
        <v>21</v>
      </c>
      <c r="BL44" s="175"/>
      <c r="BM44" s="96" t="s">
        <v>21</v>
      </c>
      <c r="BN44" s="97" t="s">
        <v>397</v>
      </c>
      <c r="BO44" s="98"/>
      <c r="BP44" s="99"/>
      <c r="BQ44" s="100"/>
      <c r="BR44" s="101"/>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3" t="s">
        <v>85</v>
      </c>
      <c r="DE44" s="103" t="s">
        <v>90</v>
      </c>
      <c r="DF44" s="103" t="s">
        <v>91</v>
      </c>
      <c r="DG44" s="104">
        <f t="shared" ref="DG44:DG75" si="20">IF(AND(BD44="", J44="S+C"), (AG44/F44*0.07), IF(BD44&gt;(ROUND((AG44/F44*0.07)+0.000001, 0)), (ROUND((AG44/F44*0.07)+0.000001, 0)), BD44))</f>
        <v>0</v>
      </c>
      <c r="DH44" s="104">
        <f t="shared" ref="DH44:DH75" si="21">IF(AND(BD44="", J44="SHP"), (U44/F44+(0.02*((O44+P44+Q44+R44+S44)/F44))), IF(BD44&gt;(ROUND(U44/F44+(0.02*((O44+P44+Q44+R44+S44)/F44))+0.000001, 0)), (ROUND(U44/F44+(0.02*((O44+P44+Q44+R44+S44)/F44))+0.000001, 0)), BD44))</f>
        <v>1052</v>
      </c>
      <c r="DI44" s="104">
        <f t="shared" ref="DI44:DI75" si="22">IF(AND(BD44="", J44="CoC"), (U44/F44), IF(BD44&gt;(U44/F44), (U44/F44), BD44))</f>
        <v>1052</v>
      </c>
    </row>
    <row r="45" spans="1:113" ht="38.25" x14ac:dyDescent="0.25">
      <c r="A45" s="68">
        <v>34</v>
      </c>
      <c r="B45" s="69" t="s">
        <v>156</v>
      </c>
      <c r="C45" s="70" t="s">
        <v>157</v>
      </c>
      <c r="D45" s="69" t="s">
        <v>164</v>
      </c>
      <c r="E45" s="70" t="s">
        <v>165</v>
      </c>
      <c r="F45" s="70">
        <v>1</v>
      </c>
      <c r="G45" s="174"/>
      <c r="H45" s="71">
        <v>41548</v>
      </c>
      <c r="I45" s="71">
        <f t="shared" si="0"/>
        <v>41912</v>
      </c>
      <c r="J45" s="70" t="s">
        <v>80</v>
      </c>
      <c r="K45" s="72" t="s">
        <v>418</v>
      </c>
      <c r="L45" s="73">
        <v>0</v>
      </c>
      <c r="M45" s="74">
        <v>0</v>
      </c>
      <c r="N45" s="74">
        <v>0</v>
      </c>
      <c r="O45" s="74">
        <v>312144</v>
      </c>
      <c r="P45" s="74">
        <v>0</v>
      </c>
      <c r="Q45" s="74">
        <v>166200</v>
      </c>
      <c r="R45" s="74">
        <v>21988</v>
      </c>
      <c r="S45" s="74">
        <v>0</v>
      </c>
      <c r="T45" s="75">
        <v>0</v>
      </c>
      <c r="U45" s="74">
        <v>34860</v>
      </c>
      <c r="V45" s="76">
        <f t="shared" si="12"/>
        <v>44599.333333333336</v>
      </c>
      <c r="W45" s="77">
        <f t="shared" si="13"/>
        <v>535192</v>
      </c>
      <c r="X45" s="78">
        <v>0</v>
      </c>
      <c r="Y45" s="70">
        <v>0</v>
      </c>
      <c r="Z45" s="70">
        <v>0</v>
      </c>
      <c r="AA45" s="70">
        <v>0</v>
      </c>
      <c r="AB45" s="70">
        <v>0</v>
      </c>
      <c r="AC45" s="70">
        <v>0</v>
      </c>
      <c r="AD45" s="70">
        <v>0</v>
      </c>
      <c r="AE45" s="70">
        <v>0</v>
      </c>
      <c r="AF45" s="79">
        <f t="shared" si="14"/>
        <v>0</v>
      </c>
      <c r="AG45" s="80">
        <v>0</v>
      </c>
      <c r="AH45" s="81" t="s">
        <v>82</v>
      </c>
      <c r="AI45" s="82" t="s">
        <v>21</v>
      </c>
      <c r="AJ45" s="70" t="s">
        <v>21</v>
      </c>
      <c r="AK45" s="70" t="s">
        <v>21</v>
      </c>
      <c r="AL45" s="70"/>
      <c r="AM45" s="83">
        <v>312144</v>
      </c>
      <c r="AN45" s="84">
        <v>0</v>
      </c>
      <c r="AO45" s="173">
        <v>188188</v>
      </c>
      <c r="AP45" s="173">
        <v>0</v>
      </c>
      <c r="AQ45" s="74">
        <v>0</v>
      </c>
      <c r="AR45" s="74">
        <v>0</v>
      </c>
      <c r="AS45" s="85">
        <v>0</v>
      </c>
      <c r="AT45" s="86">
        <v>0</v>
      </c>
      <c r="AU45" s="86">
        <v>0</v>
      </c>
      <c r="AV45" s="86">
        <v>0</v>
      </c>
      <c r="AW45" s="86">
        <v>0</v>
      </c>
      <c r="AX45" s="86">
        <v>0</v>
      </c>
      <c r="AY45" s="86">
        <v>0</v>
      </c>
      <c r="AZ45" s="86">
        <v>0</v>
      </c>
      <c r="BA45" s="87">
        <f t="shared" si="15"/>
        <v>0</v>
      </c>
      <c r="BB45" s="88">
        <f t="shared" si="16"/>
        <v>500332</v>
      </c>
      <c r="BC45" s="89" t="s">
        <v>21</v>
      </c>
      <c r="BD45" s="74">
        <v>34860</v>
      </c>
      <c r="BE45" s="90">
        <f t="shared" si="17"/>
        <v>34860</v>
      </c>
      <c r="BF45" s="91">
        <f t="shared" si="18"/>
        <v>44599.333333333336</v>
      </c>
      <c r="BG45" s="92">
        <f t="shared" si="19"/>
        <v>535192</v>
      </c>
      <c r="BH45" s="93" t="s">
        <v>397</v>
      </c>
      <c r="BI45" s="94" t="s">
        <v>35</v>
      </c>
      <c r="BJ45" s="70" t="s">
        <v>397</v>
      </c>
      <c r="BK45" s="70" t="s">
        <v>21</v>
      </c>
      <c r="BL45" s="175" t="s">
        <v>400</v>
      </c>
      <c r="BM45" s="96" t="s">
        <v>21</v>
      </c>
      <c r="BN45" s="97" t="s">
        <v>397</v>
      </c>
      <c r="BO45" s="98"/>
      <c r="BP45" s="99"/>
      <c r="BQ45" s="100"/>
      <c r="BR45" s="101"/>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3" t="s">
        <v>85</v>
      </c>
      <c r="DE45" s="103" t="s">
        <v>90</v>
      </c>
      <c r="DF45" s="103" t="s">
        <v>91</v>
      </c>
      <c r="DG45" s="104">
        <f t="shared" si="20"/>
        <v>0</v>
      </c>
      <c r="DH45" s="104">
        <f t="shared" si="21"/>
        <v>34860</v>
      </c>
      <c r="DI45" s="104">
        <f t="shared" si="22"/>
        <v>34860</v>
      </c>
    </row>
    <row r="46" spans="1:113" ht="38.25" x14ac:dyDescent="0.25">
      <c r="A46" s="68">
        <v>35</v>
      </c>
      <c r="B46" s="69" t="s">
        <v>156</v>
      </c>
      <c r="C46" s="70" t="s">
        <v>157</v>
      </c>
      <c r="D46" s="69" t="s">
        <v>166</v>
      </c>
      <c r="E46" s="70" t="s">
        <v>167</v>
      </c>
      <c r="F46" s="70">
        <v>1</v>
      </c>
      <c r="G46" s="174">
        <v>41502</v>
      </c>
      <c r="H46" s="71">
        <v>41609</v>
      </c>
      <c r="I46" s="71">
        <f t="shared" si="0"/>
        <v>41973</v>
      </c>
      <c r="J46" s="70" t="s">
        <v>80</v>
      </c>
      <c r="K46" s="72"/>
      <c r="L46" s="73">
        <v>0</v>
      </c>
      <c r="M46" s="74">
        <v>0</v>
      </c>
      <c r="N46" s="74">
        <v>0</v>
      </c>
      <c r="O46" s="74">
        <v>520128</v>
      </c>
      <c r="P46" s="74">
        <v>0</v>
      </c>
      <c r="Q46" s="74">
        <v>98300</v>
      </c>
      <c r="R46" s="74">
        <v>5947</v>
      </c>
      <c r="S46" s="74">
        <v>0</v>
      </c>
      <c r="T46" s="75">
        <v>0</v>
      </c>
      <c r="U46" s="74">
        <v>43706</v>
      </c>
      <c r="V46" s="76">
        <f t="shared" si="12"/>
        <v>55673.416666666664</v>
      </c>
      <c r="W46" s="77">
        <f t="shared" si="13"/>
        <v>668081</v>
      </c>
      <c r="X46" s="78">
        <v>0</v>
      </c>
      <c r="Y46" s="70">
        <v>0</v>
      </c>
      <c r="Z46" s="70">
        <v>0</v>
      </c>
      <c r="AA46" s="70">
        <v>0</v>
      </c>
      <c r="AB46" s="70">
        <v>0</v>
      </c>
      <c r="AC46" s="70">
        <v>0</v>
      </c>
      <c r="AD46" s="70">
        <v>0</v>
      </c>
      <c r="AE46" s="70">
        <v>0</v>
      </c>
      <c r="AF46" s="79">
        <f t="shared" si="14"/>
        <v>0</v>
      </c>
      <c r="AG46" s="80">
        <v>0</v>
      </c>
      <c r="AH46" s="81" t="s">
        <v>82</v>
      </c>
      <c r="AI46" s="82" t="s">
        <v>21</v>
      </c>
      <c r="AJ46" s="70" t="s">
        <v>21</v>
      </c>
      <c r="AK46" s="70" t="s">
        <v>21</v>
      </c>
      <c r="AL46" s="70"/>
      <c r="AM46" s="83">
        <v>520128</v>
      </c>
      <c r="AN46" s="84">
        <v>0</v>
      </c>
      <c r="AO46" s="173">
        <v>104247</v>
      </c>
      <c r="AP46" s="173">
        <v>0</v>
      </c>
      <c r="AQ46" s="74">
        <v>0</v>
      </c>
      <c r="AR46" s="74">
        <v>0</v>
      </c>
      <c r="AS46" s="85">
        <v>0</v>
      </c>
      <c r="AT46" s="86">
        <v>0</v>
      </c>
      <c r="AU46" s="86">
        <v>0</v>
      </c>
      <c r="AV46" s="86">
        <v>0</v>
      </c>
      <c r="AW46" s="86">
        <v>0</v>
      </c>
      <c r="AX46" s="86">
        <v>0</v>
      </c>
      <c r="AY46" s="86">
        <v>0</v>
      </c>
      <c r="AZ46" s="86">
        <v>0</v>
      </c>
      <c r="BA46" s="87">
        <f t="shared" si="15"/>
        <v>0</v>
      </c>
      <c r="BB46" s="88">
        <f t="shared" si="16"/>
        <v>624375</v>
      </c>
      <c r="BC46" s="89" t="s">
        <v>21</v>
      </c>
      <c r="BD46" s="74">
        <v>43706</v>
      </c>
      <c r="BE46" s="90">
        <f t="shared" si="17"/>
        <v>43706</v>
      </c>
      <c r="BF46" s="91">
        <f t="shared" si="18"/>
        <v>55673.416666666664</v>
      </c>
      <c r="BG46" s="92">
        <f t="shared" si="19"/>
        <v>668081</v>
      </c>
      <c r="BH46" s="93" t="s">
        <v>392</v>
      </c>
      <c r="BI46" s="94" t="s">
        <v>35</v>
      </c>
      <c r="BJ46" s="70" t="s">
        <v>397</v>
      </c>
      <c r="BK46" s="70" t="s">
        <v>21</v>
      </c>
      <c r="BL46" s="175" t="s">
        <v>400</v>
      </c>
      <c r="BM46" s="96" t="s">
        <v>21</v>
      </c>
      <c r="BN46" s="97" t="s">
        <v>397</v>
      </c>
      <c r="BO46" s="98"/>
      <c r="BP46" s="99"/>
      <c r="BQ46" s="100"/>
      <c r="BR46" s="101"/>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3" t="s">
        <v>85</v>
      </c>
      <c r="DE46" s="103" t="s">
        <v>90</v>
      </c>
      <c r="DF46" s="103" t="s">
        <v>91</v>
      </c>
      <c r="DG46" s="104">
        <f t="shared" si="20"/>
        <v>0</v>
      </c>
      <c r="DH46" s="104">
        <f t="shared" si="21"/>
        <v>43706</v>
      </c>
      <c r="DI46" s="104">
        <f t="shared" si="22"/>
        <v>43706</v>
      </c>
    </row>
    <row r="47" spans="1:113" x14ac:dyDescent="0.25">
      <c r="A47" s="68">
        <v>36</v>
      </c>
      <c r="B47" s="69" t="s">
        <v>156</v>
      </c>
      <c r="C47" s="70" t="s">
        <v>157</v>
      </c>
      <c r="D47" s="69" t="s">
        <v>84</v>
      </c>
      <c r="E47" s="70" t="s">
        <v>168</v>
      </c>
      <c r="F47" s="70">
        <v>1</v>
      </c>
      <c r="G47" s="174">
        <v>41505</v>
      </c>
      <c r="H47" s="71">
        <v>41579</v>
      </c>
      <c r="I47" s="71">
        <f t="shared" si="0"/>
        <v>41943</v>
      </c>
      <c r="J47" s="70" t="s">
        <v>80</v>
      </c>
      <c r="K47" s="72"/>
      <c r="L47" s="73">
        <v>0</v>
      </c>
      <c r="M47" s="74">
        <v>0</v>
      </c>
      <c r="N47" s="74">
        <v>0</v>
      </c>
      <c r="O47" s="74">
        <v>83200</v>
      </c>
      <c r="P47" s="74">
        <v>0</v>
      </c>
      <c r="Q47" s="74">
        <v>16800</v>
      </c>
      <c r="R47" s="74">
        <v>0</v>
      </c>
      <c r="S47" s="74">
        <v>0</v>
      </c>
      <c r="T47" s="75">
        <v>0</v>
      </c>
      <c r="U47" s="74">
        <v>7001</v>
      </c>
      <c r="V47" s="76">
        <f t="shared" si="12"/>
        <v>8916.75</v>
      </c>
      <c r="W47" s="77">
        <f t="shared" si="13"/>
        <v>107001</v>
      </c>
      <c r="X47" s="78">
        <v>0</v>
      </c>
      <c r="Y47" s="70">
        <v>0</v>
      </c>
      <c r="Z47" s="70">
        <v>0</v>
      </c>
      <c r="AA47" s="70">
        <v>0</v>
      </c>
      <c r="AB47" s="70">
        <v>0</v>
      </c>
      <c r="AC47" s="70">
        <v>0</v>
      </c>
      <c r="AD47" s="70">
        <v>0</v>
      </c>
      <c r="AE47" s="70">
        <v>0</v>
      </c>
      <c r="AF47" s="79">
        <f t="shared" si="14"/>
        <v>0</v>
      </c>
      <c r="AG47" s="80">
        <v>0</v>
      </c>
      <c r="AH47" s="81" t="s">
        <v>81</v>
      </c>
      <c r="AI47" s="82" t="s">
        <v>21</v>
      </c>
      <c r="AJ47" s="70" t="s">
        <v>21</v>
      </c>
      <c r="AK47" s="70" t="s">
        <v>21</v>
      </c>
      <c r="AL47" s="70"/>
      <c r="AM47" s="83">
        <v>83200</v>
      </c>
      <c r="AN47" s="84">
        <v>0</v>
      </c>
      <c r="AO47" s="74">
        <v>16800</v>
      </c>
      <c r="AP47" s="74">
        <v>0</v>
      </c>
      <c r="AQ47" s="74">
        <v>0</v>
      </c>
      <c r="AR47" s="74">
        <v>0</v>
      </c>
      <c r="AS47" s="85">
        <v>0</v>
      </c>
      <c r="AT47" s="86">
        <v>0</v>
      </c>
      <c r="AU47" s="86">
        <v>0</v>
      </c>
      <c r="AV47" s="86">
        <v>0</v>
      </c>
      <c r="AW47" s="86">
        <v>0</v>
      </c>
      <c r="AX47" s="86">
        <v>0</v>
      </c>
      <c r="AY47" s="86">
        <v>0</v>
      </c>
      <c r="AZ47" s="86">
        <v>0</v>
      </c>
      <c r="BA47" s="87">
        <f t="shared" si="15"/>
        <v>0</v>
      </c>
      <c r="BB47" s="88">
        <f t="shared" si="16"/>
        <v>100000</v>
      </c>
      <c r="BC47" s="89" t="s">
        <v>21</v>
      </c>
      <c r="BD47" s="74">
        <v>7001</v>
      </c>
      <c r="BE47" s="90">
        <f t="shared" si="17"/>
        <v>7001</v>
      </c>
      <c r="BF47" s="91">
        <f t="shared" si="18"/>
        <v>8916.75</v>
      </c>
      <c r="BG47" s="92">
        <f t="shared" si="19"/>
        <v>107001</v>
      </c>
      <c r="BH47" s="93" t="s">
        <v>397</v>
      </c>
      <c r="BI47" s="94" t="s">
        <v>35</v>
      </c>
      <c r="BJ47" s="70" t="s">
        <v>397</v>
      </c>
      <c r="BK47" s="70" t="s">
        <v>21</v>
      </c>
      <c r="BL47" s="95"/>
      <c r="BM47" s="96" t="s">
        <v>21</v>
      </c>
      <c r="BN47" s="97" t="s">
        <v>397</v>
      </c>
      <c r="BO47" s="98"/>
      <c r="BP47" s="99"/>
      <c r="BQ47" s="100"/>
      <c r="BR47" s="101"/>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3" t="s">
        <v>85</v>
      </c>
      <c r="DE47" s="103" t="s">
        <v>90</v>
      </c>
      <c r="DF47" s="103" t="s">
        <v>91</v>
      </c>
      <c r="DG47" s="104">
        <f t="shared" si="20"/>
        <v>0</v>
      </c>
      <c r="DH47" s="104">
        <f t="shared" si="21"/>
        <v>7001</v>
      </c>
      <c r="DI47" s="104">
        <f t="shared" si="22"/>
        <v>7001</v>
      </c>
    </row>
    <row r="48" spans="1:113" s="107" customFormat="1" ht="38.25" x14ac:dyDescent="0.25">
      <c r="A48" s="78">
        <v>37</v>
      </c>
      <c r="B48" s="69" t="s">
        <v>156</v>
      </c>
      <c r="C48" s="70" t="s">
        <v>157</v>
      </c>
      <c r="D48" s="69" t="s">
        <v>169</v>
      </c>
      <c r="E48" s="70" t="s">
        <v>170</v>
      </c>
      <c r="F48" s="70">
        <v>1</v>
      </c>
      <c r="G48" s="71">
        <v>41437</v>
      </c>
      <c r="H48" s="71">
        <v>41518</v>
      </c>
      <c r="I48" s="71">
        <f t="shared" si="0"/>
        <v>41882</v>
      </c>
      <c r="J48" s="70" t="s">
        <v>80</v>
      </c>
      <c r="K48" s="72"/>
      <c r="L48" s="73">
        <v>0</v>
      </c>
      <c r="M48" s="74">
        <v>0</v>
      </c>
      <c r="N48" s="74">
        <v>0</v>
      </c>
      <c r="O48" s="74">
        <v>0</v>
      </c>
      <c r="P48" s="74">
        <v>0</v>
      </c>
      <c r="Q48" s="74">
        <v>0</v>
      </c>
      <c r="R48" s="74">
        <v>195700</v>
      </c>
      <c r="S48" s="74">
        <v>0</v>
      </c>
      <c r="T48" s="75">
        <v>0</v>
      </c>
      <c r="U48" s="74">
        <v>13700</v>
      </c>
      <c r="V48" s="76">
        <f t="shared" ref="V48" si="23">(SUM(O48:U48)/(F48*12))</f>
        <v>17450</v>
      </c>
      <c r="W48" s="77">
        <f t="shared" ref="W48" si="24">SUM(L48:U48)</f>
        <v>209400</v>
      </c>
      <c r="X48" s="78">
        <v>0</v>
      </c>
      <c r="Y48" s="70">
        <v>0</v>
      </c>
      <c r="Z48" s="70">
        <v>0</v>
      </c>
      <c r="AA48" s="70">
        <v>0</v>
      </c>
      <c r="AB48" s="70">
        <v>0</v>
      </c>
      <c r="AC48" s="70">
        <v>0</v>
      </c>
      <c r="AD48" s="70">
        <v>0</v>
      </c>
      <c r="AE48" s="70">
        <v>0</v>
      </c>
      <c r="AF48" s="79">
        <f t="shared" ref="AF48" si="25">SUM(X48:AE48)</f>
        <v>0</v>
      </c>
      <c r="AG48" s="80">
        <v>0</v>
      </c>
      <c r="AH48" s="81" t="s">
        <v>81</v>
      </c>
      <c r="AI48" s="82" t="s">
        <v>21</v>
      </c>
      <c r="AJ48" s="70" t="s">
        <v>21</v>
      </c>
      <c r="AK48" s="70" t="s">
        <v>21</v>
      </c>
      <c r="AL48" s="70"/>
      <c r="AM48" s="260">
        <v>195700</v>
      </c>
      <c r="AN48" s="74">
        <v>0</v>
      </c>
      <c r="AO48" s="74">
        <v>0</v>
      </c>
      <c r="AP48" s="173">
        <v>0</v>
      </c>
      <c r="AQ48" s="74">
        <v>0</v>
      </c>
      <c r="AR48" s="74">
        <v>0</v>
      </c>
      <c r="AS48" s="85">
        <v>0</v>
      </c>
      <c r="AT48" s="86">
        <v>0</v>
      </c>
      <c r="AU48" s="86">
        <v>0</v>
      </c>
      <c r="AV48" s="86">
        <v>0</v>
      </c>
      <c r="AW48" s="86">
        <v>0</v>
      </c>
      <c r="AX48" s="86">
        <v>0</v>
      </c>
      <c r="AY48" s="86">
        <v>0</v>
      </c>
      <c r="AZ48" s="86">
        <v>0</v>
      </c>
      <c r="BA48" s="87">
        <f t="shared" ref="BA48" si="26">SUM(AS48:AZ48)</f>
        <v>0</v>
      </c>
      <c r="BB48" s="88">
        <f t="shared" ref="BB48" si="27">SUM(AM48:AR48)</f>
        <v>195700</v>
      </c>
      <c r="BC48" s="89" t="s">
        <v>21</v>
      </c>
      <c r="BD48" s="74">
        <v>13700</v>
      </c>
      <c r="BE48" s="90">
        <f t="shared" ref="BE48" si="28">IF(J48="CoC", DI48, IF(J48="S+C", DG48, DH48))</f>
        <v>13700</v>
      </c>
      <c r="BF48" s="91">
        <f t="shared" ref="BF48" si="29">BG48/12</f>
        <v>17450</v>
      </c>
      <c r="BG48" s="92">
        <f t="shared" ref="BG48" si="30">IF(AND($BC48="Yes", ($BD48&gt;$BE48)), SUM(AM48:AR48,BD48), SUM(AM48:AR48,BE48))</f>
        <v>209400</v>
      </c>
      <c r="BH48" s="93" t="s">
        <v>397</v>
      </c>
      <c r="BI48" s="94" t="s">
        <v>35</v>
      </c>
      <c r="BJ48" s="70" t="s">
        <v>397</v>
      </c>
      <c r="BK48" s="70" t="s">
        <v>21</v>
      </c>
      <c r="BL48" s="72" t="s">
        <v>425</v>
      </c>
      <c r="BM48" s="96" t="s">
        <v>21</v>
      </c>
      <c r="BN48" s="97" t="s">
        <v>397</v>
      </c>
      <c r="BO48" s="98"/>
      <c r="BP48" s="99"/>
      <c r="BQ48" s="100"/>
      <c r="BR48" s="101"/>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103" t="s">
        <v>85</v>
      </c>
      <c r="DE48" s="103" t="s">
        <v>90</v>
      </c>
      <c r="DF48" s="103" t="s">
        <v>91</v>
      </c>
      <c r="DG48" s="261">
        <f t="shared" si="20"/>
        <v>0</v>
      </c>
      <c r="DH48" s="261">
        <f t="shared" si="21"/>
        <v>13700</v>
      </c>
      <c r="DI48" s="261">
        <f t="shared" si="22"/>
        <v>13700</v>
      </c>
    </row>
    <row r="49" spans="1:113" x14ac:dyDescent="0.25">
      <c r="A49" s="68">
        <v>38</v>
      </c>
      <c r="B49" s="69" t="s">
        <v>156</v>
      </c>
      <c r="C49" s="70" t="s">
        <v>157</v>
      </c>
      <c r="D49" s="69" t="s">
        <v>171</v>
      </c>
      <c r="E49" s="70" t="s">
        <v>172</v>
      </c>
      <c r="F49" s="70">
        <v>1</v>
      </c>
      <c r="G49" s="174">
        <v>41404</v>
      </c>
      <c r="H49" s="71">
        <v>41306</v>
      </c>
      <c r="I49" s="71">
        <f t="shared" si="0"/>
        <v>41670</v>
      </c>
      <c r="J49" s="70" t="s">
        <v>80</v>
      </c>
      <c r="K49" s="72"/>
      <c r="L49" s="73">
        <v>0</v>
      </c>
      <c r="M49" s="74">
        <v>0</v>
      </c>
      <c r="N49" s="74">
        <v>0</v>
      </c>
      <c r="O49" s="74">
        <v>0</v>
      </c>
      <c r="P49" s="74">
        <v>0</v>
      </c>
      <c r="Q49" s="74">
        <v>100000</v>
      </c>
      <c r="R49" s="74">
        <v>0</v>
      </c>
      <c r="S49" s="74">
        <v>0</v>
      </c>
      <c r="T49" s="75">
        <v>0</v>
      </c>
      <c r="U49" s="74">
        <v>2000</v>
      </c>
      <c r="V49" s="76">
        <f t="shared" si="12"/>
        <v>8500</v>
      </c>
      <c r="W49" s="77">
        <f t="shared" si="13"/>
        <v>102000</v>
      </c>
      <c r="X49" s="78">
        <v>0</v>
      </c>
      <c r="Y49" s="70">
        <v>0</v>
      </c>
      <c r="Z49" s="70">
        <v>0</v>
      </c>
      <c r="AA49" s="70">
        <v>0</v>
      </c>
      <c r="AB49" s="70">
        <v>0</v>
      </c>
      <c r="AC49" s="70">
        <v>0</v>
      </c>
      <c r="AD49" s="70">
        <v>0</v>
      </c>
      <c r="AE49" s="70">
        <v>0</v>
      </c>
      <c r="AF49" s="79">
        <f t="shared" si="14"/>
        <v>0</v>
      </c>
      <c r="AG49" s="80">
        <v>0</v>
      </c>
      <c r="AH49" s="81" t="s">
        <v>83</v>
      </c>
      <c r="AI49" s="82" t="s">
        <v>21</v>
      </c>
      <c r="AJ49" s="70" t="s">
        <v>21</v>
      </c>
      <c r="AK49" s="70" t="s">
        <v>21</v>
      </c>
      <c r="AL49" s="70"/>
      <c r="AM49" s="83">
        <v>0</v>
      </c>
      <c r="AN49" s="84">
        <v>0</v>
      </c>
      <c r="AO49" s="74">
        <v>100000</v>
      </c>
      <c r="AP49" s="74">
        <v>0</v>
      </c>
      <c r="AQ49" s="74">
        <v>0</v>
      </c>
      <c r="AR49" s="74">
        <v>0</v>
      </c>
      <c r="AS49" s="85">
        <v>0</v>
      </c>
      <c r="AT49" s="86">
        <v>0</v>
      </c>
      <c r="AU49" s="86">
        <v>0</v>
      </c>
      <c r="AV49" s="86">
        <v>0</v>
      </c>
      <c r="AW49" s="86">
        <v>0</v>
      </c>
      <c r="AX49" s="86">
        <v>0</v>
      </c>
      <c r="AY49" s="86">
        <v>0</v>
      </c>
      <c r="AZ49" s="86">
        <v>0</v>
      </c>
      <c r="BA49" s="87">
        <f t="shared" si="15"/>
        <v>0</v>
      </c>
      <c r="BB49" s="88">
        <f t="shared" si="16"/>
        <v>100000</v>
      </c>
      <c r="BC49" s="89" t="s">
        <v>21</v>
      </c>
      <c r="BD49" s="74">
        <v>2000</v>
      </c>
      <c r="BE49" s="90">
        <f t="shared" si="17"/>
        <v>2000</v>
      </c>
      <c r="BF49" s="91">
        <f t="shared" si="18"/>
        <v>8500</v>
      </c>
      <c r="BG49" s="92">
        <f t="shared" si="19"/>
        <v>102000</v>
      </c>
      <c r="BH49" s="93" t="s">
        <v>397</v>
      </c>
      <c r="BI49" s="94" t="s">
        <v>397</v>
      </c>
      <c r="BJ49" s="70" t="s">
        <v>397</v>
      </c>
      <c r="BK49" s="70" t="s">
        <v>21</v>
      </c>
      <c r="BL49" s="95"/>
      <c r="BM49" s="96" t="s">
        <v>21</v>
      </c>
      <c r="BN49" s="97" t="s">
        <v>397</v>
      </c>
      <c r="BO49" s="98"/>
      <c r="BP49" s="99"/>
      <c r="BQ49" s="100"/>
      <c r="BR49" s="101"/>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3" t="s">
        <v>85</v>
      </c>
      <c r="DE49" s="103" t="s">
        <v>90</v>
      </c>
      <c r="DF49" s="103" t="s">
        <v>91</v>
      </c>
      <c r="DG49" s="104">
        <f t="shared" si="20"/>
        <v>0</v>
      </c>
      <c r="DH49" s="104">
        <f t="shared" si="21"/>
        <v>2000</v>
      </c>
      <c r="DI49" s="104">
        <f t="shared" si="22"/>
        <v>2000</v>
      </c>
    </row>
    <row r="50" spans="1:113" ht="76.5" x14ac:dyDescent="0.25">
      <c r="A50" s="68">
        <v>39</v>
      </c>
      <c r="B50" s="69" t="s">
        <v>156</v>
      </c>
      <c r="C50" s="70" t="s">
        <v>157</v>
      </c>
      <c r="D50" s="69" t="s">
        <v>173</v>
      </c>
      <c r="E50" s="70" t="s">
        <v>174</v>
      </c>
      <c r="F50" s="70">
        <v>1</v>
      </c>
      <c r="G50" s="174">
        <v>41505</v>
      </c>
      <c r="H50" s="71">
        <v>41609</v>
      </c>
      <c r="I50" s="71">
        <f t="shared" si="0"/>
        <v>41973</v>
      </c>
      <c r="J50" s="70" t="s">
        <v>80</v>
      </c>
      <c r="L50" s="73">
        <v>0</v>
      </c>
      <c r="M50" s="74">
        <v>0</v>
      </c>
      <c r="N50" s="74">
        <v>0</v>
      </c>
      <c r="O50" s="74">
        <v>74928</v>
      </c>
      <c r="P50" s="74">
        <v>0</v>
      </c>
      <c r="Q50" s="74">
        <v>13625</v>
      </c>
      <c r="R50" s="74">
        <v>19381</v>
      </c>
      <c r="S50" s="74">
        <v>0</v>
      </c>
      <c r="T50" s="75">
        <v>0</v>
      </c>
      <c r="U50" s="74">
        <v>7555</v>
      </c>
      <c r="V50" s="76">
        <f t="shared" si="12"/>
        <v>9624.0833333333339</v>
      </c>
      <c r="W50" s="77">
        <f t="shared" si="13"/>
        <v>115489</v>
      </c>
      <c r="X50" s="78">
        <v>0</v>
      </c>
      <c r="Y50" s="70">
        <v>0</v>
      </c>
      <c r="Z50" s="70">
        <v>0</v>
      </c>
      <c r="AA50" s="70">
        <v>0</v>
      </c>
      <c r="AB50" s="70">
        <v>0</v>
      </c>
      <c r="AC50" s="70">
        <v>0</v>
      </c>
      <c r="AD50" s="70">
        <v>0</v>
      </c>
      <c r="AE50" s="70">
        <v>0</v>
      </c>
      <c r="AF50" s="79">
        <f t="shared" si="14"/>
        <v>0</v>
      </c>
      <c r="AG50" s="80">
        <v>0</v>
      </c>
      <c r="AH50" s="81" t="s">
        <v>82</v>
      </c>
      <c r="AI50" s="82" t="s">
        <v>21</v>
      </c>
      <c r="AJ50" s="70" t="s">
        <v>21</v>
      </c>
      <c r="AK50" s="70" t="s">
        <v>21</v>
      </c>
      <c r="AL50" s="70"/>
      <c r="AM50" s="83">
        <v>74928</v>
      </c>
      <c r="AN50" s="84">
        <v>0</v>
      </c>
      <c r="AO50" s="173">
        <v>17006</v>
      </c>
      <c r="AP50" s="173">
        <v>16000</v>
      </c>
      <c r="AQ50" s="74">
        <v>0</v>
      </c>
      <c r="AR50" s="74">
        <v>0</v>
      </c>
      <c r="AS50" s="85">
        <v>0</v>
      </c>
      <c r="AT50" s="86">
        <v>0</v>
      </c>
      <c r="AU50" s="86">
        <v>0</v>
      </c>
      <c r="AV50" s="86">
        <v>0</v>
      </c>
      <c r="AW50" s="86">
        <v>0</v>
      </c>
      <c r="AX50" s="86">
        <v>0</v>
      </c>
      <c r="AY50" s="86">
        <v>0</v>
      </c>
      <c r="AZ50" s="86">
        <v>0</v>
      </c>
      <c r="BA50" s="87">
        <f t="shared" si="15"/>
        <v>0</v>
      </c>
      <c r="BB50" s="88">
        <f t="shared" si="16"/>
        <v>107934</v>
      </c>
      <c r="BC50" s="89" t="s">
        <v>21</v>
      </c>
      <c r="BD50" s="74">
        <v>7555</v>
      </c>
      <c r="BE50" s="90">
        <f t="shared" si="17"/>
        <v>7555</v>
      </c>
      <c r="BF50" s="91">
        <f t="shared" si="18"/>
        <v>9624.0833333333339</v>
      </c>
      <c r="BG50" s="92">
        <f t="shared" si="19"/>
        <v>115489</v>
      </c>
      <c r="BH50" s="93" t="s">
        <v>397</v>
      </c>
      <c r="BI50" s="94" t="s">
        <v>35</v>
      </c>
      <c r="BJ50" s="70" t="s">
        <v>397</v>
      </c>
      <c r="BK50" s="70" t="s">
        <v>21</v>
      </c>
      <c r="BL50" s="175" t="s">
        <v>426</v>
      </c>
      <c r="BM50" s="96" t="s">
        <v>21</v>
      </c>
      <c r="BN50" s="97" t="s">
        <v>397</v>
      </c>
      <c r="BO50" s="98"/>
      <c r="BP50" s="99"/>
      <c r="BQ50" s="100"/>
      <c r="BR50" s="101"/>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3" t="s">
        <v>85</v>
      </c>
      <c r="DE50" s="103" t="s">
        <v>90</v>
      </c>
      <c r="DF50" s="103" t="s">
        <v>91</v>
      </c>
      <c r="DG50" s="104">
        <f t="shared" si="20"/>
        <v>0</v>
      </c>
      <c r="DH50" s="104">
        <f t="shared" si="21"/>
        <v>7555</v>
      </c>
      <c r="DI50" s="104">
        <f t="shared" si="22"/>
        <v>7555</v>
      </c>
    </row>
    <row r="51" spans="1:113" x14ac:dyDescent="0.25">
      <c r="A51" s="68">
        <v>40</v>
      </c>
      <c r="B51" s="69" t="s">
        <v>156</v>
      </c>
      <c r="C51" s="70" t="s">
        <v>157</v>
      </c>
      <c r="D51" s="69" t="s">
        <v>175</v>
      </c>
      <c r="E51" s="70" t="s">
        <v>176</v>
      </c>
      <c r="F51" s="70">
        <v>1</v>
      </c>
      <c r="G51" s="174">
        <v>41505</v>
      </c>
      <c r="H51" s="71">
        <v>41426</v>
      </c>
      <c r="I51" s="71">
        <f t="shared" si="0"/>
        <v>41790</v>
      </c>
      <c r="J51" s="70" t="s">
        <v>80</v>
      </c>
      <c r="K51" s="72"/>
      <c r="L51" s="73">
        <v>0</v>
      </c>
      <c r="M51" s="74">
        <v>0</v>
      </c>
      <c r="N51" s="74">
        <v>0</v>
      </c>
      <c r="O51" s="74">
        <v>0</v>
      </c>
      <c r="P51" s="74">
        <v>0</v>
      </c>
      <c r="Q51" s="74">
        <v>115978</v>
      </c>
      <c r="R51" s="74">
        <v>0</v>
      </c>
      <c r="S51" s="74">
        <v>0</v>
      </c>
      <c r="T51" s="75">
        <v>0</v>
      </c>
      <c r="U51" s="74">
        <v>8118</v>
      </c>
      <c r="V51" s="76">
        <f t="shared" si="12"/>
        <v>10341.333333333334</v>
      </c>
      <c r="W51" s="77">
        <f t="shared" si="13"/>
        <v>124096</v>
      </c>
      <c r="X51" s="78">
        <v>0</v>
      </c>
      <c r="Y51" s="70">
        <v>0</v>
      </c>
      <c r="Z51" s="70">
        <v>0</v>
      </c>
      <c r="AA51" s="70">
        <v>0</v>
      </c>
      <c r="AB51" s="70">
        <v>0</v>
      </c>
      <c r="AC51" s="70">
        <v>0</v>
      </c>
      <c r="AD51" s="70">
        <v>0</v>
      </c>
      <c r="AE51" s="70">
        <v>0</v>
      </c>
      <c r="AF51" s="79">
        <f t="shared" si="14"/>
        <v>0</v>
      </c>
      <c r="AG51" s="80">
        <v>0</v>
      </c>
      <c r="AH51" s="81" t="s">
        <v>83</v>
      </c>
      <c r="AI51" s="82" t="s">
        <v>21</v>
      </c>
      <c r="AJ51" s="70" t="s">
        <v>21</v>
      </c>
      <c r="AK51" s="70" t="s">
        <v>21</v>
      </c>
      <c r="AL51" s="70"/>
      <c r="AM51" s="83">
        <v>0</v>
      </c>
      <c r="AN51" s="84">
        <v>0</v>
      </c>
      <c r="AO51" s="74">
        <v>115978</v>
      </c>
      <c r="AP51" s="74">
        <v>0</v>
      </c>
      <c r="AQ51" s="74">
        <v>0</v>
      </c>
      <c r="AR51" s="74">
        <v>0</v>
      </c>
      <c r="AS51" s="85">
        <v>0</v>
      </c>
      <c r="AT51" s="86">
        <v>0</v>
      </c>
      <c r="AU51" s="86">
        <v>0</v>
      </c>
      <c r="AV51" s="86">
        <v>0</v>
      </c>
      <c r="AW51" s="86">
        <v>0</v>
      </c>
      <c r="AX51" s="86">
        <v>0</v>
      </c>
      <c r="AY51" s="86">
        <v>0</v>
      </c>
      <c r="AZ51" s="86">
        <v>0</v>
      </c>
      <c r="BA51" s="87">
        <f t="shared" si="15"/>
        <v>0</v>
      </c>
      <c r="BB51" s="88">
        <f t="shared" si="16"/>
        <v>115978</v>
      </c>
      <c r="BC51" s="89" t="s">
        <v>21</v>
      </c>
      <c r="BD51" s="74">
        <v>8118</v>
      </c>
      <c r="BE51" s="90">
        <f t="shared" si="17"/>
        <v>8118</v>
      </c>
      <c r="BF51" s="91">
        <f t="shared" si="18"/>
        <v>10341.333333333334</v>
      </c>
      <c r="BG51" s="92">
        <f t="shared" si="19"/>
        <v>124096</v>
      </c>
      <c r="BH51" s="93" t="s">
        <v>397</v>
      </c>
      <c r="BI51" s="94" t="s">
        <v>397</v>
      </c>
      <c r="BJ51" s="70" t="s">
        <v>397</v>
      </c>
      <c r="BK51" s="70" t="s">
        <v>21</v>
      </c>
      <c r="BL51" s="175"/>
      <c r="BM51" s="96" t="s">
        <v>21</v>
      </c>
      <c r="BN51" s="97" t="s">
        <v>397</v>
      </c>
      <c r="BO51" s="98"/>
      <c r="BP51" s="99"/>
      <c r="BQ51" s="100"/>
      <c r="BR51" s="101"/>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3" t="s">
        <v>85</v>
      </c>
      <c r="DE51" s="103" t="s">
        <v>90</v>
      </c>
      <c r="DF51" s="103" t="s">
        <v>91</v>
      </c>
      <c r="DG51" s="104">
        <f t="shared" si="20"/>
        <v>0</v>
      </c>
      <c r="DH51" s="104">
        <f t="shared" si="21"/>
        <v>8118</v>
      </c>
      <c r="DI51" s="104">
        <f t="shared" si="22"/>
        <v>8118</v>
      </c>
    </row>
    <row r="52" spans="1:113" ht="153" x14ac:dyDescent="0.25">
      <c r="A52" s="68">
        <v>41</v>
      </c>
      <c r="B52" s="69" t="s">
        <v>177</v>
      </c>
      <c r="C52" s="70" t="s">
        <v>157</v>
      </c>
      <c r="D52" s="172" t="s">
        <v>402</v>
      </c>
      <c r="E52" s="176" t="s">
        <v>178</v>
      </c>
      <c r="F52" s="176">
        <v>1</v>
      </c>
      <c r="G52" s="174">
        <v>41500</v>
      </c>
      <c r="H52" s="71">
        <v>41306</v>
      </c>
      <c r="I52" s="71">
        <f t="shared" si="0"/>
        <v>41670</v>
      </c>
      <c r="J52" s="70" t="s">
        <v>80</v>
      </c>
      <c r="K52" s="72"/>
      <c r="L52" s="73">
        <v>0</v>
      </c>
      <c r="M52" s="74">
        <v>0</v>
      </c>
      <c r="N52" s="74">
        <v>0</v>
      </c>
      <c r="O52" s="74">
        <v>0</v>
      </c>
      <c r="P52" s="74">
        <v>6576876</v>
      </c>
      <c r="Q52" s="74">
        <v>0</v>
      </c>
      <c r="R52" s="74">
        <v>0</v>
      </c>
      <c r="S52" s="74">
        <v>0</v>
      </c>
      <c r="T52" s="75">
        <v>0</v>
      </c>
      <c r="U52" s="74">
        <v>460380</v>
      </c>
      <c r="V52" s="76">
        <f t="shared" si="12"/>
        <v>586438</v>
      </c>
      <c r="W52" s="77">
        <f t="shared" si="13"/>
        <v>7037256</v>
      </c>
      <c r="X52" s="78">
        <v>0</v>
      </c>
      <c r="Y52" s="70">
        <v>34</v>
      </c>
      <c r="Z52" s="70">
        <v>265</v>
      </c>
      <c r="AA52" s="70">
        <v>55</v>
      </c>
      <c r="AB52" s="70">
        <v>49</v>
      </c>
      <c r="AC52" s="70">
        <v>12</v>
      </c>
      <c r="AD52" s="70">
        <v>0</v>
      </c>
      <c r="AE52" s="70">
        <v>0</v>
      </c>
      <c r="AF52" s="79">
        <f t="shared" si="14"/>
        <v>415</v>
      </c>
      <c r="AG52" s="80">
        <v>7037256</v>
      </c>
      <c r="AH52" s="81" t="s">
        <v>82</v>
      </c>
      <c r="AI52" s="82" t="s">
        <v>21</v>
      </c>
      <c r="AJ52" s="70" t="s">
        <v>21</v>
      </c>
      <c r="AK52" s="70" t="s">
        <v>21</v>
      </c>
      <c r="AL52" s="70"/>
      <c r="AM52" s="83">
        <v>0</v>
      </c>
      <c r="AN52" s="84">
        <v>6576876</v>
      </c>
      <c r="AO52" s="74">
        <v>0</v>
      </c>
      <c r="AP52" s="74">
        <v>0</v>
      </c>
      <c r="AQ52" s="74">
        <v>0</v>
      </c>
      <c r="AR52" s="74">
        <v>0</v>
      </c>
      <c r="AS52" s="85">
        <v>0</v>
      </c>
      <c r="AT52" s="86">
        <v>4</v>
      </c>
      <c r="AU52" s="86">
        <v>45</v>
      </c>
      <c r="AV52" s="86">
        <v>8</v>
      </c>
      <c r="AW52" s="86">
        <v>5</v>
      </c>
      <c r="AX52" s="86">
        <v>3</v>
      </c>
      <c r="AY52" s="86">
        <v>0</v>
      </c>
      <c r="AZ52" s="86">
        <v>0</v>
      </c>
      <c r="BA52" s="87">
        <f t="shared" si="15"/>
        <v>65</v>
      </c>
      <c r="BB52" s="88">
        <f t="shared" si="16"/>
        <v>6576876</v>
      </c>
      <c r="BC52" s="89" t="s">
        <v>21</v>
      </c>
      <c r="BD52" s="74">
        <v>460380</v>
      </c>
      <c r="BE52" s="90">
        <f t="shared" si="17"/>
        <v>460380</v>
      </c>
      <c r="BF52" s="91">
        <f t="shared" si="18"/>
        <v>586438</v>
      </c>
      <c r="BG52" s="92">
        <f t="shared" si="19"/>
        <v>7037256</v>
      </c>
      <c r="BH52" s="93" t="s">
        <v>397</v>
      </c>
      <c r="BI52" s="94" t="s">
        <v>398</v>
      </c>
      <c r="BJ52" s="70" t="s">
        <v>397</v>
      </c>
      <c r="BK52" s="70" t="s">
        <v>21</v>
      </c>
      <c r="BL52" s="175" t="s">
        <v>428</v>
      </c>
      <c r="BM52" s="96" t="s">
        <v>21</v>
      </c>
      <c r="BN52" s="97" t="s">
        <v>397</v>
      </c>
      <c r="BO52" s="98"/>
      <c r="BP52" s="99"/>
      <c r="BQ52" s="100"/>
      <c r="BR52" s="101"/>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3" t="s">
        <v>85</v>
      </c>
      <c r="DE52" s="103" t="s">
        <v>90</v>
      </c>
      <c r="DF52" s="103" t="s">
        <v>91</v>
      </c>
      <c r="DG52" s="104">
        <f t="shared" si="20"/>
        <v>460380</v>
      </c>
      <c r="DH52" s="104">
        <f t="shared" si="21"/>
        <v>460380</v>
      </c>
      <c r="DI52" s="104">
        <f t="shared" si="22"/>
        <v>460380</v>
      </c>
    </row>
    <row r="53" spans="1:113" ht="38.25" x14ac:dyDescent="0.25">
      <c r="A53" s="68">
        <v>42</v>
      </c>
      <c r="B53" s="69" t="s">
        <v>177</v>
      </c>
      <c r="C53" s="70" t="s">
        <v>157</v>
      </c>
      <c r="D53" s="172" t="s">
        <v>179</v>
      </c>
      <c r="E53" s="176" t="s">
        <v>180</v>
      </c>
      <c r="F53" s="176">
        <v>1</v>
      </c>
      <c r="G53" s="174">
        <v>41500</v>
      </c>
      <c r="H53" s="71">
        <v>41640</v>
      </c>
      <c r="I53" s="71">
        <f t="shared" si="0"/>
        <v>42004</v>
      </c>
      <c r="J53" s="70" t="s">
        <v>80</v>
      </c>
      <c r="K53" s="72"/>
      <c r="L53" s="73">
        <v>0</v>
      </c>
      <c r="M53" s="74">
        <v>0</v>
      </c>
      <c r="N53" s="74">
        <v>0</v>
      </c>
      <c r="O53" s="74">
        <v>0</v>
      </c>
      <c r="P53" s="74">
        <v>140496</v>
      </c>
      <c r="Q53" s="74">
        <v>0</v>
      </c>
      <c r="R53" s="74">
        <v>0</v>
      </c>
      <c r="S53" s="74">
        <v>0</v>
      </c>
      <c r="T53" s="75">
        <v>0</v>
      </c>
      <c r="U53" s="74">
        <v>9835</v>
      </c>
      <c r="V53" s="76">
        <f t="shared" si="12"/>
        <v>12527.583333333334</v>
      </c>
      <c r="W53" s="77">
        <f t="shared" si="13"/>
        <v>150331</v>
      </c>
      <c r="X53" s="78">
        <v>0</v>
      </c>
      <c r="Y53" s="70">
        <v>1</v>
      </c>
      <c r="Z53" s="70">
        <v>9</v>
      </c>
      <c r="AA53" s="70">
        <v>0</v>
      </c>
      <c r="AB53" s="70">
        <v>0</v>
      </c>
      <c r="AC53" s="70">
        <v>0</v>
      </c>
      <c r="AD53" s="70">
        <v>0</v>
      </c>
      <c r="AE53" s="70">
        <v>0</v>
      </c>
      <c r="AF53" s="79">
        <f t="shared" si="14"/>
        <v>10</v>
      </c>
      <c r="AG53" s="80">
        <v>150331</v>
      </c>
      <c r="AH53" s="81" t="s">
        <v>82</v>
      </c>
      <c r="AI53" s="82" t="s">
        <v>21</v>
      </c>
      <c r="AJ53" s="70" t="s">
        <v>21</v>
      </c>
      <c r="AK53" s="70" t="s">
        <v>21</v>
      </c>
      <c r="AL53" s="70"/>
      <c r="AM53" s="83">
        <v>0</v>
      </c>
      <c r="AN53" s="84">
        <v>140496</v>
      </c>
      <c r="AO53" s="74">
        <v>0</v>
      </c>
      <c r="AP53" s="74">
        <v>0</v>
      </c>
      <c r="AQ53" s="74">
        <v>0</v>
      </c>
      <c r="AR53" s="74">
        <v>0</v>
      </c>
      <c r="AS53" s="85">
        <v>0</v>
      </c>
      <c r="AT53" s="86">
        <v>1</v>
      </c>
      <c r="AU53" s="86">
        <v>9</v>
      </c>
      <c r="AV53" s="86">
        <v>0</v>
      </c>
      <c r="AW53" s="86">
        <v>0</v>
      </c>
      <c r="AX53" s="86">
        <v>0</v>
      </c>
      <c r="AY53" s="86">
        <v>0</v>
      </c>
      <c r="AZ53" s="86">
        <v>0</v>
      </c>
      <c r="BA53" s="87">
        <f t="shared" si="15"/>
        <v>10</v>
      </c>
      <c r="BB53" s="88">
        <f t="shared" si="16"/>
        <v>140496</v>
      </c>
      <c r="BC53" s="89" t="s">
        <v>21</v>
      </c>
      <c r="BD53" s="74">
        <v>9835</v>
      </c>
      <c r="BE53" s="90">
        <f t="shared" si="17"/>
        <v>9835</v>
      </c>
      <c r="BF53" s="91">
        <f t="shared" si="18"/>
        <v>12527.583333333334</v>
      </c>
      <c r="BG53" s="92">
        <f t="shared" si="19"/>
        <v>150331</v>
      </c>
      <c r="BH53" s="93" t="s">
        <v>397</v>
      </c>
      <c r="BI53" s="94" t="s">
        <v>398</v>
      </c>
      <c r="BJ53" s="70" t="s">
        <v>397</v>
      </c>
      <c r="BK53" s="70" t="s">
        <v>21</v>
      </c>
      <c r="BL53" s="175" t="s">
        <v>429</v>
      </c>
      <c r="BM53" s="96" t="s">
        <v>21</v>
      </c>
      <c r="BN53" s="97" t="s">
        <v>397</v>
      </c>
      <c r="BO53" s="98"/>
      <c r="BP53" s="99"/>
      <c r="BQ53" s="100"/>
      <c r="BR53" s="101"/>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3" t="s">
        <v>85</v>
      </c>
      <c r="DE53" s="103" t="s">
        <v>90</v>
      </c>
      <c r="DF53" s="103" t="s">
        <v>91</v>
      </c>
      <c r="DG53" s="104">
        <f t="shared" si="20"/>
        <v>9835</v>
      </c>
      <c r="DH53" s="104">
        <f t="shared" si="21"/>
        <v>9835</v>
      </c>
      <c r="DI53" s="104">
        <f t="shared" si="22"/>
        <v>9835</v>
      </c>
    </row>
    <row r="54" spans="1:113" ht="25.5" x14ac:dyDescent="0.25">
      <c r="A54" s="68">
        <v>43</v>
      </c>
      <c r="B54" s="69" t="s">
        <v>177</v>
      </c>
      <c r="C54" s="70" t="s">
        <v>157</v>
      </c>
      <c r="D54" s="172" t="s">
        <v>181</v>
      </c>
      <c r="E54" s="176" t="s">
        <v>182</v>
      </c>
      <c r="F54" s="176">
        <v>1</v>
      </c>
      <c r="G54" s="174">
        <v>41500</v>
      </c>
      <c r="H54" s="71">
        <v>41334</v>
      </c>
      <c r="I54" s="71">
        <f t="shared" si="0"/>
        <v>41698</v>
      </c>
      <c r="J54" s="70" t="s">
        <v>80</v>
      </c>
      <c r="K54" s="72"/>
      <c r="L54" s="73">
        <v>0</v>
      </c>
      <c r="M54" s="74">
        <v>0</v>
      </c>
      <c r="N54" s="74">
        <v>0</v>
      </c>
      <c r="O54" s="74">
        <v>0</v>
      </c>
      <c r="P54" s="74">
        <v>70560</v>
      </c>
      <c r="Q54" s="74">
        <v>0</v>
      </c>
      <c r="R54" s="74">
        <v>0</v>
      </c>
      <c r="S54" s="74">
        <v>0</v>
      </c>
      <c r="T54" s="75">
        <v>0</v>
      </c>
      <c r="U54" s="74">
        <v>4939</v>
      </c>
      <c r="V54" s="76">
        <f t="shared" si="12"/>
        <v>6291.583333333333</v>
      </c>
      <c r="W54" s="77">
        <f t="shared" si="13"/>
        <v>75499</v>
      </c>
      <c r="X54" s="78">
        <v>0</v>
      </c>
      <c r="Y54" s="70">
        <v>6</v>
      </c>
      <c r="Z54" s="70">
        <v>0</v>
      </c>
      <c r="AA54" s="70">
        <v>0</v>
      </c>
      <c r="AB54" s="70">
        <v>0</v>
      </c>
      <c r="AC54" s="70">
        <v>0</v>
      </c>
      <c r="AD54" s="70">
        <v>0</v>
      </c>
      <c r="AE54" s="70">
        <v>0</v>
      </c>
      <c r="AF54" s="79">
        <f t="shared" si="14"/>
        <v>6</v>
      </c>
      <c r="AG54" s="80">
        <v>75499</v>
      </c>
      <c r="AH54" s="81" t="s">
        <v>82</v>
      </c>
      <c r="AI54" s="82" t="s">
        <v>21</v>
      </c>
      <c r="AJ54" s="70" t="s">
        <v>21</v>
      </c>
      <c r="AK54" s="70" t="s">
        <v>21</v>
      </c>
      <c r="AL54" s="70"/>
      <c r="AM54" s="83">
        <v>0</v>
      </c>
      <c r="AN54" s="84">
        <v>70560</v>
      </c>
      <c r="AO54" s="74">
        <v>0</v>
      </c>
      <c r="AP54" s="74">
        <v>0</v>
      </c>
      <c r="AQ54" s="74">
        <v>0</v>
      </c>
      <c r="AR54" s="74">
        <v>0</v>
      </c>
      <c r="AS54" s="85">
        <v>0</v>
      </c>
      <c r="AT54" s="86">
        <v>6</v>
      </c>
      <c r="AU54" s="86">
        <v>0</v>
      </c>
      <c r="AV54" s="86">
        <v>0</v>
      </c>
      <c r="AW54" s="86">
        <v>0</v>
      </c>
      <c r="AX54" s="86">
        <v>0</v>
      </c>
      <c r="AY54" s="86">
        <v>0</v>
      </c>
      <c r="AZ54" s="86">
        <v>0</v>
      </c>
      <c r="BA54" s="87">
        <f t="shared" si="15"/>
        <v>6</v>
      </c>
      <c r="BB54" s="88">
        <f t="shared" si="16"/>
        <v>70560</v>
      </c>
      <c r="BC54" s="89" t="s">
        <v>21</v>
      </c>
      <c r="BD54" s="74">
        <v>4939</v>
      </c>
      <c r="BE54" s="90">
        <f t="shared" si="17"/>
        <v>4939</v>
      </c>
      <c r="BF54" s="91">
        <f t="shared" si="18"/>
        <v>6291.583333333333</v>
      </c>
      <c r="BG54" s="92">
        <f t="shared" si="19"/>
        <v>75499</v>
      </c>
      <c r="BH54" s="93" t="s">
        <v>397</v>
      </c>
      <c r="BI54" s="94" t="s">
        <v>399</v>
      </c>
      <c r="BJ54" s="70" t="s">
        <v>397</v>
      </c>
      <c r="BK54" s="70" t="s">
        <v>21</v>
      </c>
      <c r="BL54" s="175" t="s">
        <v>422</v>
      </c>
      <c r="BM54" s="96" t="s">
        <v>21</v>
      </c>
      <c r="BN54" s="97" t="s">
        <v>397</v>
      </c>
      <c r="BO54" s="98"/>
      <c r="BP54" s="99"/>
      <c r="BQ54" s="100"/>
      <c r="BR54" s="101"/>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3" t="s">
        <v>85</v>
      </c>
      <c r="DE54" s="103" t="s">
        <v>90</v>
      </c>
      <c r="DF54" s="103" t="s">
        <v>91</v>
      </c>
      <c r="DG54" s="104">
        <f t="shared" si="20"/>
        <v>4939</v>
      </c>
      <c r="DH54" s="104">
        <f t="shared" si="21"/>
        <v>4939</v>
      </c>
      <c r="DI54" s="104">
        <f t="shared" si="22"/>
        <v>4939</v>
      </c>
    </row>
    <row r="55" spans="1:113" ht="38.25" x14ac:dyDescent="0.25">
      <c r="A55" s="68">
        <v>44</v>
      </c>
      <c r="B55" s="69" t="s">
        <v>177</v>
      </c>
      <c r="C55" s="70" t="s">
        <v>157</v>
      </c>
      <c r="D55" s="172" t="s">
        <v>183</v>
      </c>
      <c r="E55" s="176" t="s">
        <v>184</v>
      </c>
      <c r="F55" s="176">
        <v>1</v>
      </c>
      <c r="G55" s="174"/>
      <c r="H55" s="71"/>
      <c r="I55" s="71"/>
      <c r="J55" s="70" t="s">
        <v>80</v>
      </c>
      <c r="K55" s="72" t="s">
        <v>420</v>
      </c>
      <c r="L55" s="73">
        <v>0</v>
      </c>
      <c r="M55" s="74">
        <v>0</v>
      </c>
      <c r="N55" s="74">
        <v>0</v>
      </c>
      <c r="O55" s="74">
        <v>103596</v>
      </c>
      <c r="P55" s="74">
        <v>0</v>
      </c>
      <c r="Q55" s="74">
        <v>20675</v>
      </c>
      <c r="R55" s="74">
        <v>4021</v>
      </c>
      <c r="S55" s="74">
        <v>0</v>
      </c>
      <c r="T55" s="75">
        <v>0</v>
      </c>
      <c r="U55" s="74">
        <v>8980</v>
      </c>
      <c r="V55" s="76">
        <f t="shared" si="12"/>
        <v>11439.333333333334</v>
      </c>
      <c r="W55" s="77">
        <f t="shared" si="13"/>
        <v>137272</v>
      </c>
      <c r="X55" s="78">
        <v>0</v>
      </c>
      <c r="Y55" s="70">
        <v>0</v>
      </c>
      <c r="Z55" s="70">
        <v>0</v>
      </c>
      <c r="AA55" s="70">
        <v>0</v>
      </c>
      <c r="AB55" s="70">
        <v>0</v>
      </c>
      <c r="AC55" s="70">
        <v>0</v>
      </c>
      <c r="AD55" s="70">
        <v>0</v>
      </c>
      <c r="AE55" s="70">
        <v>0</v>
      </c>
      <c r="AF55" s="79">
        <f t="shared" si="14"/>
        <v>0</v>
      </c>
      <c r="AG55" s="80">
        <v>0</v>
      </c>
      <c r="AH55" s="81" t="s">
        <v>82</v>
      </c>
      <c r="AI55" s="82" t="s">
        <v>21</v>
      </c>
      <c r="AJ55" s="70" t="s">
        <v>21</v>
      </c>
      <c r="AK55" s="70" t="s">
        <v>21</v>
      </c>
      <c r="AL55" s="70"/>
      <c r="AM55" s="83">
        <v>103596</v>
      </c>
      <c r="AN55" s="84">
        <v>0</v>
      </c>
      <c r="AO55" s="74">
        <v>20675</v>
      </c>
      <c r="AP55" s="74">
        <v>4021</v>
      </c>
      <c r="AQ55" s="74">
        <v>0</v>
      </c>
      <c r="AR55" s="74">
        <v>0</v>
      </c>
      <c r="AS55" s="85">
        <v>0</v>
      </c>
      <c r="AT55" s="86">
        <v>0</v>
      </c>
      <c r="AU55" s="86">
        <v>0</v>
      </c>
      <c r="AV55" s="86">
        <v>0</v>
      </c>
      <c r="AW55" s="86">
        <v>0</v>
      </c>
      <c r="AX55" s="86">
        <v>0</v>
      </c>
      <c r="AY55" s="86">
        <v>0</v>
      </c>
      <c r="AZ55" s="86">
        <v>0</v>
      </c>
      <c r="BA55" s="87">
        <f t="shared" si="15"/>
        <v>0</v>
      </c>
      <c r="BB55" s="88">
        <f t="shared" si="16"/>
        <v>128292</v>
      </c>
      <c r="BC55" s="89" t="s">
        <v>21</v>
      </c>
      <c r="BD55" s="74">
        <v>8980</v>
      </c>
      <c r="BE55" s="90">
        <f t="shared" si="17"/>
        <v>8980</v>
      </c>
      <c r="BF55" s="91">
        <f t="shared" si="18"/>
        <v>11439.333333333334</v>
      </c>
      <c r="BG55" s="92">
        <f t="shared" si="19"/>
        <v>137272</v>
      </c>
      <c r="BH55" s="93" t="s">
        <v>397</v>
      </c>
      <c r="BI55" s="94" t="s">
        <v>35</v>
      </c>
      <c r="BJ55" s="70" t="s">
        <v>397</v>
      </c>
      <c r="BK55" s="70" t="s">
        <v>21</v>
      </c>
      <c r="BL55" s="175"/>
      <c r="BM55" s="96" t="s">
        <v>21</v>
      </c>
      <c r="BN55" s="97" t="s">
        <v>397</v>
      </c>
      <c r="BO55" s="98"/>
      <c r="BP55" s="99"/>
      <c r="BQ55" s="100"/>
      <c r="BR55" s="101"/>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3" t="s">
        <v>85</v>
      </c>
      <c r="DE55" s="103" t="s">
        <v>90</v>
      </c>
      <c r="DF55" s="103" t="s">
        <v>91</v>
      </c>
      <c r="DG55" s="104">
        <f t="shared" si="20"/>
        <v>0</v>
      </c>
      <c r="DH55" s="104">
        <f t="shared" si="21"/>
        <v>8980</v>
      </c>
      <c r="DI55" s="104">
        <f t="shared" si="22"/>
        <v>8980</v>
      </c>
    </row>
    <row r="56" spans="1:113" ht="38.25" x14ac:dyDescent="0.25">
      <c r="A56" s="68">
        <v>45</v>
      </c>
      <c r="B56" s="69" t="s">
        <v>177</v>
      </c>
      <c r="C56" s="70" t="s">
        <v>157</v>
      </c>
      <c r="D56" s="172" t="s">
        <v>185</v>
      </c>
      <c r="E56" s="176" t="s">
        <v>186</v>
      </c>
      <c r="F56" s="176">
        <v>1</v>
      </c>
      <c r="G56" s="174">
        <v>41500</v>
      </c>
      <c r="H56" s="71">
        <v>41306</v>
      </c>
      <c r="I56" s="71">
        <f t="shared" ref="I56:I67" si="31">H56+364</f>
        <v>41670</v>
      </c>
      <c r="J56" s="70" t="s">
        <v>80</v>
      </c>
      <c r="K56" s="95"/>
      <c r="L56" s="73">
        <v>0</v>
      </c>
      <c r="M56" s="74">
        <v>0</v>
      </c>
      <c r="N56" s="74">
        <v>0</v>
      </c>
      <c r="O56" s="74">
        <v>0</v>
      </c>
      <c r="P56" s="74">
        <v>0</v>
      </c>
      <c r="Q56" s="74">
        <v>0</v>
      </c>
      <c r="R56" s="74">
        <v>0</v>
      </c>
      <c r="S56" s="74">
        <v>0</v>
      </c>
      <c r="T56" s="75">
        <v>0</v>
      </c>
      <c r="U56" s="74">
        <v>0</v>
      </c>
      <c r="V56" s="76">
        <f t="shared" si="12"/>
        <v>0</v>
      </c>
      <c r="W56" s="77">
        <f t="shared" si="13"/>
        <v>0</v>
      </c>
      <c r="X56" s="78">
        <v>0</v>
      </c>
      <c r="Y56" s="70">
        <v>0</v>
      </c>
      <c r="Z56" s="70">
        <v>0</v>
      </c>
      <c r="AA56" s="70">
        <v>0</v>
      </c>
      <c r="AB56" s="70">
        <v>0</v>
      </c>
      <c r="AC56" s="70">
        <v>0</v>
      </c>
      <c r="AD56" s="70">
        <v>0</v>
      </c>
      <c r="AE56" s="70">
        <v>0</v>
      </c>
      <c r="AF56" s="79">
        <f t="shared" si="14"/>
        <v>0</v>
      </c>
      <c r="AG56" s="80">
        <v>0</v>
      </c>
      <c r="AH56" s="81" t="s">
        <v>82</v>
      </c>
      <c r="AI56" s="82" t="s">
        <v>21</v>
      </c>
      <c r="AJ56" s="70" t="s">
        <v>21</v>
      </c>
      <c r="AK56" s="70" t="s">
        <v>21</v>
      </c>
      <c r="AL56" s="70"/>
      <c r="AM56" s="83">
        <v>0</v>
      </c>
      <c r="AN56" s="84">
        <v>0</v>
      </c>
      <c r="AO56" s="74">
        <v>0</v>
      </c>
      <c r="AP56" s="74">
        <v>0</v>
      </c>
      <c r="AQ56" s="74">
        <v>0</v>
      </c>
      <c r="AR56" s="74">
        <v>0</v>
      </c>
      <c r="AS56" s="85">
        <v>0</v>
      </c>
      <c r="AT56" s="86">
        <v>0</v>
      </c>
      <c r="AU56" s="86">
        <v>0</v>
      </c>
      <c r="AV56" s="86">
        <v>0</v>
      </c>
      <c r="AW56" s="86">
        <v>0</v>
      </c>
      <c r="AX56" s="86">
        <v>0</v>
      </c>
      <c r="AY56" s="86">
        <v>0</v>
      </c>
      <c r="AZ56" s="86">
        <v>0</v>
      </c>
      <c r="BA56" s="87">
        <f t="shared" si="15"/>
        <v>0</v>
      </c>
      <c r="BB56" s="88">
        <f t="shared" si="16"/>
        <v>0</v>
      </c>
      <c r="BC56" s="89" t="s">
        <v>21</v>
      </c>
      <c r="BD56" s="74">
        <v>0</v>
      </c>
      <c r="BE56" s="90">
        <f t="shared" si="17"/>
        <v>0</v>
      </c>
      <c r="BF56" s="91">
        <f t="shared" si="18"/>
        <v>0</v>
      </c>
      <c r="BG56" s="92">
        <f t="shared" si="19"/>
        <v>0</v>
      </c>
      <c r="BH56" s="93" t="s">
        <v>397</v>
      </c>
      <c r="BI56" s="94" t="s">
        <v>398</v>
      </c>
      <c r="BJ56" s="70" t="s">
        <v>397</v>
      </c>
      <c r="BK56" s="70" t="s">
        <v>21</v>
      </c>
      <c r="BL56" s="175" t="s">
        <v>423</v>
      </c>
      <c r="BM56" s="96" t="s">
        <v>21</v>
      </c>
      <c r="BN56" s="97" t="s">
        <v>397</v>
      </c>
      <c r="BO56" s="98"/>
      <c r="BP56" s="99"/>
      <c r="BQ56" s="100"/>
      <c r="BR56" s="101"/>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3" t="s">
        <v>85</v>
      </c>
      <c r="DE56" s="103" t="s">
        <v>90</v>
      </c>
      <c r="DF56" s="103" t="s">
        <v>91</v>
      </c>
      <c r="DG56" s="104">
        <f t="shared" si="20"/>
        <v>0</v>
      </c>
      <c r="DH56" s="104">
        <f t="shared" si="21"/>
        <v>0</v>
      </c>
      <c r="DI56" s="104">
        <f t="shared" si="22"/>
        <v>0</v>
      </c>
    </row>
    <row r="57" spans="1:113" ht="38.25" x14ac:dyDescent="0.25">
      <c r="A57" s="68">
        <v>46</v>
      </c>
      <c r="B57" s="69" t="s">
        <v>177</v>
      </c>
      <c r="C57" s="70" t="s">
        <v>157</v>
      </c>
      <c r="D57" s="172" t="s">
        <v>417</v>
      </c>
      <c r="E57" s="176" t="s">
        <v>188</v>
      </c>
      <c r="F57" s="176">
        <v>1</v>
      </c>
      <c r="G57" s="174">
        <v>41500</v>
      </c>
      <c r="H57" s="71">
        <v>41487</v>
      </c>
      <c r="I57" s="71">
        <f t="shared" si="31"/>
        <v>41851</v>
      </c>
      <c r="J57" s="70" t="s">
        <v>80</v>
      </c>
      <c r="K57" s="95"/>
      <c r="L57" s="73">
        <v>0</v>
      </c>
      <c r="M57" s="74">
        <v>0</v>
      </c>
      <c r="N57" s="74">
        <v>0</v>
      </c>
      <c r="O57" s="74">
        <v>0</v>
      </c>
      <c r="P57" s="74">
        <v>0</v>
      </c>
      <c r="Q57" s="74">
        <v>0</v>
      </c>
      <c r="R57" s="74">
        <v>0</v>
      </c>
      <c r="S57" s="74">
        <v>0</v>
      </c>
      <c r="T57" s="75">
        <v>0</v>
      </c>
      <c r="U57" s="74">
        <v>0</v>
      </c>
      <c r="V57" s="76">
        <f t="shared" si="12"/>
        <v>0</v>
      </c>
      <c r="W57" s="77">
        <f t="shared" si="13"/>
        <v>0</v>
      </c>
      <c r="X57" s="78">
        <v>0</v>
      </c>
      <c r="Y57" s="70">
        <v>0</v>
      </c>
      <c r="Z57" s="70">
        <v>0</v>
      </c>
      <c r="AA57" s="70">
        <v>0</v>
      </c>
      <c r="AB57" s="70">
        <v>0</v>
      </c>
      <c r="AC57" s="70">
        <v>0</v>
      </c>
      <c r="AD57" s="70">
        <v>0</v>
      </c>
      <c r="AE57" s="70">
        <v>0</v>
      </c>
      <c r="AF57" s="79">
        <f t="shared" si="14"/>
        <v>0</v>
      </c>
      <c r="AG57" s="80">
        <v>0</v>
      </c>
      <c r="AH57" s="81" t="s">
        <v>82</v>
      </c>
      <c r="AI57" s="82" t="s">
        <v>21</v>
      </c>
      <c r="AJ57" s="70" t="s">
        <v>21</v>
      </c>
      <c r="AK57" s="70" t="s">
        <v>21</v>
      </c>
      <c r="AL57" s="70"/>
      <c r="AM57" s="83">
        <v>0</v>
      </c>
      <c r="AN57" s="84">
        <v>0</v>
      </c>
      <c r="AO57" s="74">
        <v>0</v>
      </c>
      <c r="AP57" s="74">
        <v>0</v>
      </c>
      <c r="AQ57" s="74">
        <v>0</v>
      </c>
      <c r="AR57" s="74">
        <v>0</v>
      </c>
      <c r="AS57" s="85">
        <v>0</v>
      </c>
      <c r="AT57" s="86">
        <v>0</v>
      </c>
      <c r="AU57" s="86">
        <v>0</v>
      </c>
      <c r="AV57" s="86">
        <v>0</v>
      </c>
      <c r="AW57" s="86">
        <v>0</v>
      </c>
      <c r="AX57" s="86">
        <v>0</v>
      </c>
      <c r="AY57" s="86">
        <v>0</v>
      </c>
      <c r="AZ57" s="86">
        <v>0</v>
      </c>
      <c r="BA57" s="87">
        <f t="shared" si="15"/>
        <v>0</v>
      </c>
      <c r="BB57" s="88">
        <f t="shared" si="16"/>
        <v>0</v>
      </c>
      <c r="BC57" s="89" t="s">
        <v>21</v>
      </c>
      <c r="BD57" s="74">
        <v>0</v>
      </c>
      <c r="BE57" s="90">
        <f t="shared" si="17"/>
        <v>0</v>
      </c>
      <c r="BF57" s="91">
        <f t="shared" si="18"/>
        <v>0</v>
      </c>
      <c r="BG57" s="92">
        <f t="shared" si="19"/>
        <v>0</v>
      </c>
      <c r="BH57" s="93" t="s">
        <v>397</v>
      </c>
      <c r="BI57" s="94" t="s">
        <v>398</v>
      </c>
      <c r="BJ57" s="70" t="s">
        <v>397</v>
      </c>
      <c r="BK57" s="70" t="s">
        <v>21</v>
      </c>
      <c r="BL57" s="175" t="s">
        <v>423</v>
      </c>
      <c r="BM57" s="96" t="s">
        <v>21</v>
      </c>
      <c r="BN57" s="97" t="s">
        <v>397</v>
      </c>
      <c r="BO57" s="98"/>
      <c r="BP57" s="99"/>
      <c r="BQ57" s="100"/>
      <c r="BR57" s="101"/>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3" t="s">
        <v>85</v>
      </c>
      <c r="DE57" s="103" t="s">
        <v>90</v>
      </c>
      <c r="DF57" s="103" t="s">
        <v>91</v>
      </c>
      <c r="DG57" s="104">
        <f t="shared" si="20"/>
        <v>0</v>
      </c>
      <c r="DH57" s="104">
        <f t="shared" si="21"/>
        <v>0</v>
      </c>
      <c r="DI57" s="104">
        <f t="shared" si="22"/>
        <v>0</v>
      </c>
    </row>
    <row r="58" spans="1:113" ht="38.25" x14ac:dyDescent="0.25">
      <c r="A58" s="68">
        <v>47</v>
      </c>
      <c r="B58" s="69" t="s">
        <v>177</v>
      </c>
      <c r="C58" s="70" t="s">
        <v>157</v>
      </c>
      <c r="D58" s="172" t="s">
        <v>187</v>
      </c>
      <c r="E58" s="176" t="s">
        <v>190</v>
      </c>
      <c r="F58" s="176">
        <v>1</v>
      </c>
      <c r="G58" s="174">
        <v>41500</v>
      </c>
      <c r="H58" s="71">
        <v>41518</v>
      </c>
      <c r="I58" s="71">
        <f t="shared" si="31"/>
        <v>41882</v>
      </c>
      <c r="J58" s="70" t="s">
        <v>80</v>
      </c>
      <c r="K58" s="95"/>
      <c r="L58" s="73">
        <v>0</v>
      </c>
      <c r="M58" s="74">
        <v>0</v>
      </c>
      <c r="N58" s="74">
        <v>0</v>
      </c>
      <c r="O58" s="74">
        <v>0</v>
      </c>
      <c r="P58" s="74">
        <v>0</v>
      </c>
      <c r="Q58" s="74">
        <v>0</v>
      </c>
      <c r="R58" s="74">
        <v>0</v>
      </c>
      <c r="S58" s="74">
        <v>0</v>
      </c>
      <c r="T58" s="75">
        <v>0</v>
      </c>
      <c r="U58" s="74">
        <v>0</v>
      </c>
      <c r="V58" s="76">
        <f t="shared" si="12"/>
        <v>0</v>
      </c>
      <c r="W58" s="77">
        <f t="shared" si="13"/>
        <v>0</v>
      </c>
      <c r="X58" s="78">
        <v>0</v>
      </c>
      <c r="Y58" s="70">
        <v>0</v>
      </c>
      <c r="Z58" s="70">
        <v>0</v>
      </c>
      <c r="AA58" s="70">
        <v>0</v>
      </c>
      <c r="AB58" s="70">
        <v>0</v>
      </c>
      <c r="AC58" s="70">
        <v>0</v>
      </c>
      <c r="AD58" s="70">
        <v>0</v>
      </c>
      <c r="AE58" s="70">
        <v>0</v>
      </c>
      <c r="AF58" s="79">
        <f t="shared" si="14"/>
        <v>0</v>
      </c>
      <c r="AG58" s="80">
        <v>0</v>
      </c>
      <c r="AH58" s="81" t="s">
        <v>82</v>
      </c>
      <c r="AI58" s="82" t="s">
        <v>21</v>
      </c>
      <c r="AJ58" s="70" t="s">
        <v>21</v>
      </c>
      <c r="AK58" s="70" t="s">
        <v>21</v>
      </c>
      <c r="AL58" s="70"/>
      <c r="AM58" s="83">
        <v>0</v>
      </c>
      <c r="AN58" s="84">
        <v>0</v>
      </c>
      <c r="AO58" s="74">
        <v>0</v>
      </c>
      <c r="AP58" s="74">
        <v>0</v>
      </c>
      <c r="AQ58" s="74">
        <v>0</v>
      </c>
      <c r="AR58" s="74">
        <v>0</v>
      </c>
      <c r="AS58" s="85">
        <v>0</v>
      </c>
      <c r="AT58" s="86">
        <v>0</v>
      </c>
      <c r="AU58" s="86">
        <v>0</v>
      </c>
      <c r="AV58" s="86">
        <v>0</v>
      </c>
      <c r="AW58" s="86">
        <v>0</v>
      </c>
      <c r="AX58" s="86">
        <v>0</v>
      </c>
      <c r="AY58" s="86">
        <v>0</v>
      </c>
      <c r="AZ58" s="86">
        <v>0</v>
      </c>
      <c r="BA58" s="87">
        <f t="shared" si="15"/>
        <v>0</v>
      </c>
      <c r="BB58" s="88">
        <f t="shared" si="16"/>
        <v>0</v>
      </c>
      <c r="BC58" s="89" t="s">
        <v>21</v>
      </c>
      <c r="BD58" s="74">
        <v>0</v>
      </c>
      <c r="BE58" s="90">
        <f t="shared" si="17"/>
        <v>0</v>
      </c>
      <c r="BF58" s="91">
        <f t="shared" si="18"/>
        <v>0</v>
      </c>
      <c r="BG58" s="92">
        <f t="shared" si="19"/>
        <v>0</v>
      </c>
      <c r="BH58" s="93" t="s">
        <v>397</v>
      </c>
      <c r="BI58" s="94" t="s">
        <v>398</v>
      </c>
      <c r="BJ58" s="70" t="s">
        <v>397</v>
      </c>
      <c r="BK58" s="70" t="s">
        <v>21</v>
      </c>
      <c r="BL58" s="175" t="s">
        <v>423</v>
      </c>
      <c r="BM58" s="96" t="s">
        <v>21</v>
      </c>
      <c r="BN58" s="97" t="s">
        <v>397</v>
      </c>
      <c r="BO58" s="98"/>
      <c r="BP58" s="99"/>
      <c r="BQ58" s="100"/>
      <c r="BR58" s="101"/>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3" t="s">
        <v>85</v>
      </c>
      <c r="DE58" s="103" t="s">
        <v>90</v>
      </c>
      <c r="DF58" s="103" t="s">
        <v>91</v>
      </c>
      <c r="DG58" s="104">
        <f t="shared" si="20"/>
        <v>0</v>
      </c>
      <c r="DH58" s="104">
        <f t="shared" si="21"/>
        <v>0</v>
      </c>
      <c r="DI58" s="104">
        <f t="shared" si="22"/>
        <v>0</v>
      </c>
    </row>
    <row r="59" spans="1:113" ht="38.25" x14ac:dyDescent="0.25">
      <c r="A59" s="68">
        <v>48</v>
      </c>
      <c r="B59" s="69" t="s">
        <v>177</v>
      </c>
      <c r="C59" s="70" t="s">
        <v>157</v>
      </c>
      <c r="D59" s="172" t="s">
        <v>189</v>
      </c>
      <c r="E59" s="176" t="s">
        <v>192</v>
      </c>
      <c r="F59" s="176">
        <v>1</v>
      </c>
      <c r="G59" s="174">
        <v>41500</v>
      </c>
      <c r="H59" s="71">
        <v>41306</v>
      </c>
      <c r="I59" s="71">
        <f t="shared" si="31"/>
        <v>41670</v>
      </c>
      <c r="J59" s="70" t="s">
        <v>80</v>
      </c>
      <c r="K59" s="95"/>
      <c r="L59" s="73">
        <v>0</v>
      </c>
      <c r="M59" s="74">
        <v>0</v>
      </c>
      <c r="N59" s="74">
        <v>0</v>
      </c>
      <c r="O59" s="74">
        <v>0</v>
      </c>
      <c r="P59" s="74">
        <v>0</v>
      </c>
      <c r="Q59" s="74">
        <v>0</v>
      </c>
      <c r="R59" s="74">
        <v>0</v>
      </c>
      <c r="S59" s="74">
        <v>0</v>
      </c>
      <c r="T59" s="75">
        <v>0</v>
      </c>
      <c r="U59" s="74">
        <v>0</v>
      </c>
      <c r="V59" s="76">
        <f t="shared" si="12"/>
        <v>0</v>
      </c>
      <c r="W59" s="77">
        <f t="shared" si="13"/>
        <v>0</v>
      </c>
      <c r="X59" s="78">
        <v>0</v>
      </c>
      <c r="Y59" s="70">
        <v>0</v>
      </c>
      <c r="Z59" s="70">
        <v>0</v>
      </c>
      <c r="AA59" s="70">
        <v>0</v>
      </c>
      <c r="AB59" s="70">
        <v>0</v>
      </c>
      <c r="AC59" s="70">
        <v>0</v>
      </c>
      <c r="AD59" s="70">
        <v>0</v>
      </c>
      <c r="AE59" s="70">
        <v>0</v>
      </c>
      <c r="AF59" s="79">
        <f t="shared" si="14"/>
        <v>0</v>
      </c>
      <c r="AG59" s="80">
        <v>0</v>
      </c>
      <c r="AH59" s="81" t="s">
        <v>82</v>
      </c>
      <c r="AI59" s="82" t="s">
        <v>21</v>
      </c>
      <c r="AJ59" s="70" t="s">
        <v>21</v>
      </c>
      <c r="AK59" s="70" t="s">
        <v>21</v>
      </c>
      <c r="AL59" s="70"/>
      <c r="AM59" s="83">
        <v>0</v>
      </c>
      <c r="AN59" s="84">
        <v>0</v>
      </c>
      <c r="AO59" s="74">
        <v>0</v>
      </c>
      <c r="AP59" s="74">
        <v>0</v>
      </c>
      <c r="AQ59" s="74">
        <v>0</v>
      </c>
      <c r="AR59" s="74">
        <v>0</v>
      </c>
      <c r="AS59" s="85">
        <v>0</v>
      </c>
      <c r="AT59" s="86">
        <v>0</v>
      </c>
      <c r="AU59" s="86">
        <v>0</v>
      </c>
      <c r="AV59" s="86">
        <v>0</v>
      </c>
      <c r="AW59" s="86">
        <v>0</v>
      </c>
      <c r="AX59" s="86">
        <v>0</v>
      </c>
      <c r="AY59" s="86">
        <v>0</v>
      </c>
      <c r="AZ59" s="86">
        <v>0</v>
      </c>
      <c r="BA59" s="87">
        <f t="shared" si="15"/>
        <v>0</v>
      </c>
      <c r="BB59" s="88">
        <f t="shared" si="16"/>
        <v>0</v>
      </c>
      <c r="BC59" s="89" t="s">
        <v>21</v>
      </c>
      <c r="BD59" s="74">
        <v>0</v>
      </c>
      <c r="BE59" s="90">
        <f t="shared" si="17"/>
        <v>0</v>
      </c>
      <c r="BF59" s="91">
        <f t="shared" si="18"/>
        <v>0</v>
      </c>
      <c r="BG59" s="92">
        <f t="shared" si="19"/>
        <v>0</v>
      </c>
      <c r="BH59" s="93" t="s">
        <v>397</v>
      </c>
      <c r="BI59" s="94" t="s">
        <v>398</v>
      </c>
      <c r="BJ59" s="70" t="s">
        <v>397</v>
      </c>
      <c r="BK59" s="70" t="s">
        <v>21</v>
      </c>
      <c r="BL59" s="175" t="s">
        <v>423</v>
      </c>
      <c r="BM59" s="96" t="s">
        <v>21</v>
      </c>
      <c r="BN59" s="97" t="s">
        <v>397</v>
      </c>
      <c r="BO59" s="98"/>
      <c r="BP59" s="99"/>
      <c r="BQ59" s="100"/>
      <c r="BR59" s="101"/>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3" t="s">
        <v>85</v>
      </c>
      <c r="DE59" s="103" t="s">
        <v>90</v>
      </c>
      <c r="DF59" s="103" t="s">
        <v>91</v>
      </c>
      <c r="DG59" s="104">
        <f t="shared" si="20"/>
        <v>0</v>
      </c>
      <c r="DH59" s="104">
        <f t="shared" si="21"/>
        <v>0</v>
      </c>
      <c r="DI59" s="104">
        <f t="shared" si="22"/>
        <v>0</v>
      </c>
    </row>
    <row r="60" spans="1:113" ht="38.25" x14ac:dyDescent="0.25">
      <c r="A60" s="68">
        <v>49</v>
      </c>
      <c r="B60" s="69" t="s">
        <v>177</v>
      </c>
      <c r="C60" s="70" t="s">
        <v>157</v>
      </c>
      <c r="D60" s="172" t="s">
        <v>191</v>
      </c>
      <c r="E60" s="176" t="s">
        <v>194</v>
      </c>
      <c r="F60" s="176">
        <v>1</v>
      </c>
      <c r="G60" s="174">
        <v>41501</v>
      </c>
      <c r="H60" s="71">
        <v>41487</v>
      </c>
      <c r="I60" s="71">
        <f t="shared" si="31"/>
        <v>41851</v>
      </c>
      <c r="J60" s="70" t="s">
        <v>80</v>
      </c>
      <c r="K60" s="95"/>
      <c r="L60" s="73">
        <v>0</v>
      </c>
      <c r="M60" s="74">
        <v>0</v>
      </c>
      <c r="N60" s="74">
        <v>0</v>
      </c>
      <c r="O60" s="74">
        <v>0</v>
      </c>
      <c r="P60" s="74">
        <v>0</v>
      </c>
      <c r="Q60" s="74">
        <v>0</v>
      </c>
      <c r="R60" s="74">
        <v>0</v>
      </c>
      <c r="S60" s="74">
        <v>0</v>
      </c>
      <c r="T60" s="75">
        <v>0</v>
      </c>
      <c r="U60" s="74">
        <v>0</v>
      </c>
      <c r="V60" s="76">
        <f t="shared" si="12"/>
        <v>0</v>
      </c>
      <c r="W60" s="77">
        <f t="shared" si="13"/>
        <v>0</v>
      </c>
      <c r="X60" s="78">
        <v>0</v>
      </c>
      <c r="Y60" s="70">
        <v>0</v>
      </c>
      <c r="Z60" s="70">
        <v>0</v>
      </c>
      <c r="AA60" s="70">
        <v>0</v>
      </c>
      <c r="AB60" s="70">
        <v>0</v>
      </c>
      <c r="AC60" s="70">
        <v>0</v>
      </c>
      <c r="AD60" s="70">
        <v>0</v>
      </c>
      <c r="AE60" s="70">
        <v>0</v>
      </c>
      <c r="AF60" s="79">
        <f t="shared" si="14"/>
        <v>0</v>
      </c>
      <c r="AG60" s="80">
        <v>0</v>
      </c>
      <c r="AH60" s="81" t="s">
        <v>82</v>
      </c>
      <c r="AI60" s="82" t="s">
        <v>21</v>
      </c>
      <c r="AJ60" s="70" t="s">
        <v>21</v>
      </c>
      <c r="AK60" s="70" t="s">
        <v>21</v>
      </c>
      <c r="AL60" s="70"/>
      <c r="AM60" s="83">
        <v>0</v>
      </c>
      <c r="AN60" s="84">
        <v>0</v>
      </c>
      <c r="AO60" s="74">
        <v>0</v>
      </c>
      <c r="AP60" s="74">
        <v>0</v>
      </c>
      <c r="AQ60" s="74">
        <v>0</v>
      </c>
      <c r="AR60" s="74">
        <v>0</v>
      </c>
      <c r="AS60" s="85">
        <v>0</v>
      </c>
      <c r="AT60" s="86">
        <v>0</v>
      </c>
      <c r="AU60" s="86">
        <v>0</v>
      </c>
      <c r="AV60" s="86">
        <v>0</v>
      </c>
      <c r="AW60" s="86">
        <v>0</v>
      </c>
      <c r="AX60" s="86">
        <v>0</v>
      </c>
      <c r="AY60" s="86">
        <v>0</v>
      </c>
      <c r="AZ60" s="86">
        <v>0</v>
      </c>
      <c r="BA60" s="87">
        <f t="shared" si="15"/>
        <v>0</v>
      </c>
      <c r="BB60" s="88">
        <f t="shared" si="16"/>
        <v>0</v>
      </c>
      <c r="BC60" s="89" t="s">
        <v>21</v>
      </c>
      <c r="BD60" s="74">
        <v>0</v>
      </c>
      <c r="BE60" s="90">
        <f t="shared" si="17"/>
        <v>0</v>
      </c>
      <c r="BF60" s="91">
        <f t="shared" si="18"/>
        <v>0</v>
      </c>
      <c r="BG60" s="92">
        <f t="shared" si="19"/>
        <v>0</v>
      </c>
      <c r="BH60" s="93" t="s">
        <v>397</v>
      </c>
      <c r="BI60" s="94" t="s">
        <v>398</v>
      </c>
      <c r="BJ60" s="70" t="s">
        <v>397</v>
      </c>
      <c r="BK60" s="70" t="s">
        <v>21</v>
      </c>
      <c r="BL60" s="175" t="s">
        <v>423</v>
      </c>
      <c r="BM60" s="96" t="s">
        <v>21</v>
      </c>
      <c r="BN60" s="97" t="s">
        <v>397</v>
      </c>
      <c r="BO60" s="98"/>
      <c r="BP60" s="99"/>
      <c r="BQ60" s="100"/>
      <c r="BR60" s="101"/>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3" t="s">
        <v>85</v>
      </c>
      <c r="DE60" s="103" t="s">
        <v>90</v>
      </c>
      <c r="DF60" s="103" t="s">
        <v>91</v>
      </c>
      <c r="DG60" s="104">
        <f t="shared" si="20"/>
        <v>0</v>
      </c>
      <c r="DH60" s="104">
        <f t="shared" si="21"/>
        <v>0</v>
      </c>
      <c r="DI60" s="104">
        <f t="shared" si="22"/>
        <v>0</v>
      </c>
    </row>
    <row r="61" spans="1:113" ht="38.25" x14ac:dyDescent="0.25">
      <c r="A61" s="68">
        <v>50</v>
      </c>
      <c r="B61" s="69" t="s">
        <v>177</v>
      </c>
      <c r="C61" s="70" t="s">
        <v>157</v>
      </c>
      <c r="D61" s="172" t="s">
        <v>193</v>
      </c>
      <c r="E61" s="176" t="s">
        <v>196</v>
      </c>
      <c r="F61" s="176">
        <v>1</v>
      </c>
      <c r="G61" s="174">
        <v>41501</v>
      </c>
      <c r="H61" s="71">
        <v>41487</v>
      </c>
      <c r="I61" s="71">
        <f t="shared" si="31"/>
        <v>41851</v>
      </c>
      <c r="J61" s="70" t="s">
        <v>80</v>
      </c>
      <c r="K61" s="95"/>
      <c r="L61" s="73">
        <v>0</v>
      </c>
      <c r="M61" s="74">
        <v>0</v>
      </c>
      <c r="N61" s="74">
        <v>0</v>
      </c>
      <c r="O61" s="74">
        <v>0</v>
      </c>
      <c r="P61" s="74">
        <v>0</v>
      </c>
      <c r="Q61" s="74">
        <v>0</v>
      </c>
      <c r="R61" s="74">
        <v>0</v>
      </c>
      <c r="S61" s="74">
        <v>0</v>
      </c>
      <c r="T61" s="75">
        <v>0</v>
      </c>
      <c r="U61" s="74">
        <v>0</v>
      </c>
      <c r="V61" s="76">
        <f t="shared" si="12"/>
        <v>0</v>
      </c>
      <c r="W61" s="77">
        <f t="shared" si="13"/>
        <v>0</v>
      </c>
      <c r="X61" s="78">
        <v>0</v>
      </c>
      <c r="Y61" s="70">
        <v>0</v>
      </c>
      <c r="Z61" s="70">
        <v>0</v>
      </c>
      <c r="AA61" s="70">
        <v>0</v>
      </c>
      <c r="AB61" s="70">
        <v>0</v>
      </c>
      <c r="AC61" s="70">
        <v>0</v>
      </c>
      <c r="AD61" s="70">
        <v>0</v>
      </c>
      <c r="AE61" s="70">
        <v>0</v>
      </c>
      <c r="AF61" s="79">
        <f t="shared" si="14"/>
        <v>0</v>
      </c>
      <c r="AG61" s="80">
        <v>0</v>
      </c>
      <c r="AH61" s="81" t="s">
        <v>82</v>
      </c>
      <c r="AI61" s="82" t="s">
        <v>21</v>
      </c>
      <c r="AJ61" s="70" t="s">
        <v>21</v>
      </c>
      <c r="AK61" s="70" t="s">
        <v>21</v>
      </c>
      <c r="AL61" s="70"/>
      <c r="AM61" s="83">
        <v>0</v>
      </c>
      <c r="AN61" s="84">
        <v>0</v>
      </c>
      <c r="AO61" s="74">
        <v>0</v>
      </c>
      <c r="AP61" s="74">
        <v>0</v>
      </c>
      <c r="AQ61" s="74">
        <v>0</v>
      </c>
      <c r="AR61" s="74">
        <v>0</v>
      </c>
      <c r="AS61" s="85">
        <v>0</v>
      </c>
      <c r="AT61" s="86">
        <v>0</v>
      </c>
      <c r="AU61" s="86">
        <v>0</v>
      </c>
      <c r="AV61" s="86">
        <v>0</v>
      </c>
      <c r="AW61" s="86">
        <v>0</v>
      </c>
      <c r="AX61" s="86">
        <v>0</v>
      </c>
      <c r="AY61" s="86">
        <v>0</v>
      </c>
      <c r="AZ61" s="86">
        <v>0</v>
      </c>
      <c r="BA61" s="87">
        <f t="shared" si="15"/>
        <v>0</v>
      </c>
      <c r="BB61" s="88">
        <f t="shared" si="16"/>
        <v>0</v>
      </c>
      <c r="BC61" s="89" t="s">
        <v>21</v>
      </c>
      <c r="BD61" s="74">
        <v>0</v>
      </c>
      <c r="BE61" s="90">
        <f t="shared" si="17"/>
        <v>0</v>
      </c>
      <c r="BF61" s="91">
        <f t="shared" si="18"/>
        <v>0</v>
      </c>
      <c r="BG61" s="92">
        <f t="shared" si="19"/>
        <v>0</v>
      </c>
      <c r="BH61" s="93" t="s">
        <v>397</v>
      </c>
      <c r="BI61" s="94" t="s">
        <v>398</v>
      </c>
      <c r="BJ61" s="70" t="s">
        <v>397</v>
      </c>
      <c r="BK61" s="70" t="s">
        <v>21</v>
      </c>
      <c r="BL61" s="175" t="s">
        <v>423</v>
      </c>
      <c r="BM61" s="96" t="s">
        <v>21</v>
      </c>
      <c r="BN61" s="97" t="s">
        <v>397</v>
      </c>
      <c r="BO61" s="98"/>
      <c r="BP61" s="99"/>
      <c r="BQ61" s="100"/>
      <c r="BR61" s="101"/>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3" t="s">
        <v>85</v>
      </c>
      <c r="DE61" s="103" t="s">
        <v>90</v>
      </c>
      <c r="DF61" s="103" t="s">
        <v>91</v>
      </c>
      <c r="DG61" s="104">
        <f t="shared" si="20"/>
        <v>0</v>
      </c>
      <c r="DH61" s="104">
        <f t="shared" si="21"/>
        <v>0</v>
      </c>
      <c r="DI61" s="104">
        <f t="shared" si="22"/>
        <v>0</v>
      </c>
    </row>
    <row r="62" spans="1:113" ht="38.25" x14ac:dyDescent="0.25">
      <c r="A62" s="68">
        <v>51</v>
      </c>
      <c r="B62" s="69" t="s">
        <v>177</v>
      </c>
      <c r="C62" s="70" t="s">
        <v>157</v>
      </c>
      <c r="D62" s="172" t="s">
        <v>195</v>
      </c>
      <c r="E62" s="176" t="s">
        <v>198</v>
      </c>
      <c r="F62" s="176">
        <v>1</v>
      </c>
      <c r="G62" s="174">
        <v>41501</v>
      </c>
      <c r="H62" s="71">
        <v>41579</v>
      </c>
      <c r="I62" s="71">
        <f t="shared" si="31"/>
        <v>41943</v>
      </c>
      <c r="J62" s="70" t="s">
        <v>80</v>
      </c>
      <c r="K62" s="95"/>
      <c r="L62" s="73">
        <v>0</v>
      </c>
      <c r="M62" s="74">
        <v>0</v>
      </c>
      <c r="N62" s="74">
        <v>0</v>
      </c>
      <c r="O62" s="74">
        <v>0</v>
      </c>
      <c r="P62" s="74">
        <v>0</v>
      </c>
      <c r="Q62" s="74">
        <v>0</v>
      </c>
      <c r="R62" s="74">
        <v>0</v>
      </c>
      <c r="S62" s="74">
        <v>0</v>
      </c>
      <c r="T62" s="75">
        <v>0</v>
      </c>
      <c r="U62" s="74">
        <v>0</v>
      </c>
      <c r="V62" s="76">
        <f t="shared" si="12"/>
        <v>0</v>
      </c>
      <c r="W62" s="77">
        <f t="shared" si="13"/>
        <v>0</v>
      </c>
      <c r="X62" s="78">
        <v>0</v>
      </c>
      <c r="Y62" s="70">
        <v>0</v>
      </c>
      <c r="Z62" s="70">
        <v>0</v>
      </c>
      <c r="AA62" s="70">
        <v>0</v>
      </c>
      <c r="AB62" s="70">
        <v>0</v>
      </c>
      <c r="AC62" s="70">
        <v>0</v>
      </c>
      <c r="AD62" s="70">
        <v>0</v>
      </c>
      <c r="AE62" s="70">
        <v>0</v>
      </c>
      <c r="AF62" s="79">
        <f t="shared" si="14"/>
        <v>0</v>
      </c>
      <c r="AG62" s="80">
        <v>0</v>
      </c>
      <c r="AH62" s="81" t="s">
        <v>82</v>
      </c>
      <c r="AI62" s="82" t="s">
        <v>21</v>
      </c>
      <c r="AJ62" s="70" t="s">
        <v>21</v>
      </c>
      <c r="AK62" s="70" t="s">
        <v>21</v>
      </c>
      <c r="AL62" s="70"/>
      <c r="AM62" s="83">
        <v>0</v>
      </c>
      <c r="AN62" s="84">
        <v>0</v>
      </c>
      <c r="AO62" s="74">
        <v>0</v>
      </c>
      <c r="AP62" s="74">
        <v>0</v>
      </c>
      <c r="AQ62" s="74">
        <v>0</v>
      </c>
      <c r="AR62" s="74">
        <v>0</v>
      </c>
      <c r="AS62" s="85">
        <v>0</v>
      </c>
      <c r="AT62" s="86">
        <v>0</v>
      </c>
      <c r="AU62" s="86">
        <v>0</v>
      </c>
      <c r="AV62" s="86">
        <v>0</v>
      </c>
      <c r="AW62" s="86">
        <v>0</v>
      </c>
      <c r="AX62" s="86">
        <v>0</v>
      </c>
      <c r="AY62" s="86">
        <v>0</v>
      </c>
      <c r="AZ62" s="86">
        <v>0</v>
      </c>
      <c r="BA62" s="87">
        <f t="shared" si="15"/>
        <v>0</v>
      </c>
      <c r="BB62" s="88">
        <f t="shared" si="16"/>
        <v>0</v>
      </c>
      <c r="BC62" s="89" t="s">
        <v>21</v>
      </c>
      <c r="BD62" s="74">
        <v>0</v>
      </c>
      <c r="BE62" s="90">
        <f t="shared" si="17"/>
        <v>0</v>
      </c>
      <c r="BF62" s="91">
        <f t="shared" si="18"/>
        <v>0</v>
      </c>
      <c r="BG62" s="92">
        <f t="shared" si="19"/>
        <v>0</v>
      </c>
      <c r="BH62" s="93" t="s">
        <v>397</v>
      </c>
      <c r="BI62" s="94" t="s">
        <v>398</v>
      </c>
      <c r="BJ62" s="70" t="s">
        <v>397</v>
      </c>
      <c r="BK62" s="70" t="s">
        <v>21</v>
      </c>
      <c r="BL62" s="175" t="s">
        <v>423</v>
      </c>
      <c r="BM62" s="96" t="s">
        <v>21</v>
      </c>
      <c r="BN62" s="97" t="s">
        <v>397</v>
      </c>
      <c r="BO62" s="98"/>
      <c r="BP62" s="99"/>
      <c r="BQ62" s="100"/>
      <c r="BR62" s="101"/>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3" t="s">
        <v>85</v>
      </c>
      <c r="DE62" s="103" t="s">
        <v>90</v>
      </c>
      <c r="DF62" s="103" t="s">
        <v>91</v>
      </c>
      <c r="DG62" s="104">
        <f t="shared" si="20"/>
        <v>0</v>
      </c>
      <c r="DH62" s="104">
        <f t="shared" si="21"/>
        <v>0</v>
      </c>
      <c r="DI62" s="104">
        <f t="shared" si="22"/>
        <v>0</v>
      </c>
    </row>
    <row r="63" spans="1:113" ht="38.25" x14ac:dyDescent="0.25">
      <c r="A63" s="68">
        <v>52</v>
      </c>
      <c r="B63" s="69" t="s">
        <v>177</v>
      </c>
      <c r="C63" s="70" t="s">
        <v>157</v>
      </c>
      <c r="D63" s="172" t="s">
        <v>197</v>
      </c>
      <c r="E63" s="176" t="s">
        <v>200</v>
      </c>
      <c r="F63" s="176">
        <v>1</v>
      </c>
      <c r="G63" s="174">
        <v>41501</v>
      </c>
      <c r="H63" s="71">
        <v>41548</v>
      </c>
      <c r="I63" s="71">
        <f t="shared" si="31"/>
        <v>41912</v>
      </c>
      <c r="J63" s="70" t="s">
        <v>80</v>
      </c>
      <c r="K63" s="95"/>
      <c r="L63" s="73">
        <v>0</v>
      </c>
      <c r="M63" s="74">
        <v>0</v>
      </c>
      <c r="N63" s="74">
        <v>0</v>
      </c>
      <c r="O63" s="74">
        <v>0</v>
      </c>
      <c r="P63" s="74">
        <v>0</v>
      </c>
      <c r="Q63" s="74">
        <v>0</v>
      </c>
      <c r="R63" s="74">
        <v>0</v>
      </c>
      <c r="S63" s="74">
        <v>0</v>
      </c>
      <c r="T63" s="75">
        <v>0</v>
      </c>
      <c r="U63" s="74">
        <v>0</v>
      </c>
      <c r="V63" s="76">
        <f t="shared" si="12"/>
        <v>0</v>
      </c>
      <c r="W63" s="77">
        <f t="shared" si="13"/>
        <v>0</v>
      </c>
      <c r="X63" s="78">
        <v>0</v>
      </c>
      <c r="Y63" s="70">
        <v>0</v>
      </c>
      <c r="Z63" s="70">
        <v>0</v>
      </c>
      <c r="AA63" s="70">
        <v>0</v>
      </c>
      <c r="AB63" s="70">
        <v>0</v>
      </c>
      <c r="AC63" s="70">
        <v>0</v>
      </c>
      <c r="AD63" s="70">
        <v>0</v>
      </c>
      <c r="AE63" s="70">
        <v>0</v>
      </c>
      <c r="AF63" s="79">
        <f t="shared" si="14"/>
        <v>0</v>
      </c>
      <c r="AG63" s="80">
        <v>0</v>
      </c>
      <c r="AH63" s="81" t="s">
        <v>82</v>
      </c>
      <c r="AI63" s="82" t="s">
        <v>21</v>
      </c>
      <c r="AJ63" s="70" t="s">
        <v>21</v>
      </c>
      <c r="AK63" s="70" t="s">
        <v>21</v>
      </c>
      <c r="AL63" s="70"/>
      <c r="AM63" s="83">
        <v>0</v>
      </c>
      <c r="AN63" s="84">
        <v>0</v>
      </c>
      <c r="AO63" s="74">
        <v>0</v>
      </c>
      <c r="AP63" s="74">
        <v>0</v>
      </c>
      <c r="AQ63" s="74">
        <v>0</v>
      </c>
      <c r="AR63" s="74">
        <v>0</v>
      </c>
      <c r="AS63" s="85">
        <v>0</v>
      </c>
      <c r="AT63" s="86">
        <v>0</v>
      </c>
      <c r="AU63" s="86">
        <v>0</v>
      </c>
      <c r="AV63" s="86">
        <v>0</v>
      </c>
      <c r="AW63" s="86">
        <v>0</v>
      </c>
      <c r="AX63" s="86">
        <v>0</v>
      </c>
      <c r="AY63" s="86">
        <v>0</v>
      </c>
      <c r="AZ63" s="86">
        <v>0</v>
      </c>
      <c r="BA63" s="87">
        <f t="shared" si="15"/>
        <v>0</v>
      </c>
      <c r="BB63" s="88">
        <f t="shared" si="16"/>
        <v>0</v>
      </c>
      <c r="BC63" s="89" t="s">
        <v>21</v>
      </c>
      <c r="BD63" s="74">
        <v>0</v>
      </c>
      <c r="BE63" s="90">
        <f t="shared" si="17"/>
        <v>0</v>
      </c>
      <c r="BF63" s="91">
        <f t="shared" si="18"/>
        <v>0</v>
      </c>
      <c r="BG63" s="92">
        <f t="shared" si="19"/>
        <v>0</v>
      </c>
      <c r="BH63" s="93" t="s">
        <v>397</v>
      </c>
      <c r="BI63" s="94" t="s">
        <v>398</v>
      </c>
      <c r="BJ63" s="70" t="s">
        <v>397</v>
      </c>
      <c r="BK63" s="70" t="s">
        <v>21</v>
      </c>
      <c r="BL63" s="175" t="s">
        <v>423</v>
      </c>
      <c r="BM63" s="96" t="s">
        <v>21</v>
      </c>
      <c r="BN63" s="97" t="s">
        <v>397</v>
      </c>
      <c r="BO63" s="98"/>
      <c r="BP63" s="99"/>
      <c r="BQ63" s="100"/>
      <c r="BR63" s="101"/>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3" t="s">
        <v>85</v>
      </c>
      <c r="DE63" s="103" t="s">
        <v>90</v>
      </c>
      <c r="DF63" s="103" t="s">
        <v>91</v>
      </c>
      <c r="DG63" s="104">
        <f t="shared" si="20"/>
        <v>0</v>
      </c>
      <c r="DH63" s="104">
        <f t="shared" si="21"/>
        <v>0</v>
      </c>
      <c r="DI63" s="104">
        <f t="shared" si="22"/>
        <v>0</v>
      </c>
    </row>
    <row r="64" spans="1:113" ht="38.25" x14ac:dyDescent="0.25">
      <c r="A64" s="68">
        <v>53</v>
      </c>
      <c r="B64" s="69" t="s">
        <v>177</v>
      </c>
      <c r="C64" s="70" t="s">
        <v>157</v>
      </c>
      <c r="D64" s="172" t="s">
        <v>199</v>
      </c>
      <c r="E64" s="176" t="s">
        <v>202</v>
      </c>
      <c r="F64" s="176">
        <v>1</v>
      </c>
      <c r="G64" s="174">
        <v>41501</v>
      </c>
      <c r="H64" s="71">
        <v>41548</v>
      </c>
      <c r="I64" s="71">
        <f t="shared" si="31"/>
        <v>41912</v>
      </c>
      <c r="J64" s="70" t="s">
        <v>80</v>
      </c>
      <c r="K64" s="95"/>
      <c r="L64" s="73">
        <v>0</v>
      </c>
      <c r="M64" s="74">
        <v>0</v>
      </c>
      <c r="N64" s="74">
        <v>0</v>
      </c>
      <c r="O64" s="74">
        <v>0</v>
      </c>
      <c r="P64" s="74">
        <v>0</v>
      </c>
      <c r="Q64" s="74">
        <v>0</v>
      </c>
      <c r="R64" s="74">
        <v>0</v>
      </c>
      <c r="S64" s="74">
        <v>0</v>
      </c>
      <c r="T64" s="75">
        <v>0</v>
      </c>
      <c r="U64" s="74">
        <v>0</v>
      </c>
      <c r="V64" s="76">
        <f t="shared" si="12"/>
        <v>0</v>
      </c>
      <c r="W64" s="77">
        <f t="shared" si="13"/>
        <v>0</v>
      </c>
      <c r="X64" s="78">
        <v>0</v>
      </c>
      <c r="Y64" s="70">
        <v>0</v>
      </c>
      <c r="Z64" s="70">
        <v>0</v>
      </c>
      <c r="AA64" s="70">
        <v>0</v>
      </c>
      <c r="AB64" s="70">
        <v>0</v>
      </c>
      <c r="AC64" s="70">
        <v>0</v>
      </c>
      <c r="AD64" s="70">
        <v>0</v>
      </c>
      <c r="AE64" s="70">
        <v>0</v>
      </c>
      <c r="AF64" s="79">
        <f t="shared" si="14"/>
        <v>0</v>
      </c>
      <c r="AG64" s="80">
        <v>0</v>
      </c>
      <c r="AH64" s="81" t="s">
        <v>82</v>
      </c>
      <c r="AI64" s="82" t="s">
        <v>21</v>
      </c>
      <c r="AJ64" s="70" t="s">
        <v>21</v>
      </c>
      <c r="AK64" s="70" t="s">
        <v>21</v>
      </c>
      <c r="AL64" s="70"/>
      <c r="AM64" s="83">
        <v>0</v>
      </c>
      <c r="AN64" s="84">
        <v>0</v>
      </c>
      <c r="AO64" s="74">
        <v>0</v>
      </c>
      <c r="AP64" s="74">
        <v>0</v>
      </c>
      <c r="AQ64" s="74">
        <v>0</v>
      </c>
      <c r="AR64" s="74">
        <v>0</v>
      </c>
      <c r="AS64" s="85">
        <v>0</v>
      </c>
      <c r="AT64" s="86">
        <v>0</v>
      </c>
      <c r="AU64" s="86">
        <v>0</v>
      </c>
      <c r="AV64" s="86">
        <v>0</v>
      </c>
      <c r="AW64" s="86">
        <v>0</v>
      </c>
      <c r="AX64" s="86">
        <v>0</v>
      </c>
      <c r="AY64" s="86">
        <v>0</v>
      </c>
      <c r="AZ64" s="86">
        <v>0</v>
      </c>
      <c r="BA64" s="87">
        <f t="shared" si="15"/>
        <v>0</v>
      </c>
      <c r="BB64" s="88">
        <f t="shared" si="16"/>
        <v>0</v>
      </c>
      <c r="BC64" s="89" t="s">
        <v>21</v>
      </c>
      <c r="BD64" s="74">
        <v>0</v>
      </c>
      <c r="BE64" s="90">
        <f t="shared" si="17"/>
        <v>0</v>
      </c>
      <c r="BF64" s="91">
        <f t="shared" si="18"/>
        <v>0</v>
      </c>
      <c r="BG64" s="92">
        <f t="shared" si="19"/>
        <v>0</v>
      </c>
      <c r="BH64" s="93" t="s">
        <v>397</v>
      </c>
      <c r="BI64" s="94" t="s">
        <v>398</v>
      </c>
      <c r="BJ64" s="70" t="s">
        <v>397</v>
      </c>
      <c r="BK64" s="70" t="s">
        <v>21</v>
      </c>
      <c r="BL64" s="175" t="s">
        <v>423</v>
      </c>
      <c r="BM64" s="96" t="s">
        <v>21</v>
      </c>
      <c r="BN64" s="97" t="s">
        <v>397</v>
      </c>
      <c r="BO64" s="98"/>
      <c r="BP64" s="99"/>
      <c r="BQ64" s="100"/>
      <c r="BR64" s="101"/>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3" t="s">
        <v>85</v>
      </c>
      <c r="DE64" s="103" t="s">
        <v>90</v>
      </c>
      <c r="DF64" s="103" t="s">
        <v>91</v>
      </c>
      <c r="DG64" s="104">
        <f t="shared" si="20"/>
        <v>0</v>
      </c>
      <c r="DH64" s="104">
        <f t="shared" si="21"/>
        <v>0</v>
      </c>
      <c r="DI64" s="104">
        <f t="shared" si="22"/>
        <v>0</v>
      </c>
    </row>
    <row r="65" spans="1:113" ht="38.25" x14ac:dyDescent="0.25">
      <c r="A65" s="68">
        <v>54</v>
      </c>
      <c r="B65" s="69" t="s">
        <v>177</v>
      </c>
      <c r="C65" s="70" t="s">
        <v>157</v>
      </c>
      <c r="D65" s="172" t="s">
        <v>201</v>
      </c>
      <c r="E65" s="176" t="s">
        <v>203</v>
      </c>
      <c r="F65" s="176">
        <v>1</v>
      </c>
      <c r="G65" s="174">
        <v>41501</v>
      </c>
      <c r="H65" s="71">
        <v>41548</v>
      </c>
      <c r="I65" s="71">
        <f t="shared" si="31"/>
        <v>41912</v>
      </c>
      <c r="J65" s="70" t="s">
        <v>80</v>
      </c>
      <c r="K65" s="95"/>
      <c r="L65" s="73">
        <v>0</v>
      </c>
      <c r="M65" s="74">
        <v>0</v>
      </c>
      <c r="N65" s="74">
        <v>0</v>
      </c>
      <c r="O65" s="74">
        <v>0</v>
      </c>
      <c r="P65" s="74">
        <v>0</v>
      </c>
      <c r="Q65" s="74">
        <v>0</v>
      </c>
      <c r="R65" s="74">
        <v>0</v>
      </c>
      <c r="S65" s="74">
        <v>0</v>
      </c>
      <c r="T65" s="75">
        <v>0</v>
      </c>
      <c r="U65" s="74">
        <v>0</v>
      </c>
      <c r="V65" s="76">
        <f t="shared" si="12"/>
        <v>0</v>
      </c>
      <c r="W65" s="77">
        <f t="shared" si="13"/>
        <v>0</v>
      </c>
      <c r="X65" s="78">
        <v>0</v>
      </c>
      <c r="Y65" s="70">
        <v>0</v>
      </c>
      <c r="Z65" s="70">
        <v>0</v>
      </c>
      <c r="AA65" s="70">
        <v>0</v>
      </c>
      <c r="AB65" s="70">
        <v>0</v>
      </c>
      <c r="AC65" s="70">
        <v>0</v>
      </c>
      <c r="AD65" s="70">
        <v>0</v>
      </c>
      <c r="AE65" s="70">
        <v>0</v>
      </c>
      <c r="AF65" s="79">
        <f t="shared" si="14"/>
        <v>0</v>
      </c>
      <c r="AG65" s="80">
        <v>0</v>
      </c>
      <c r="AH65" s="81" t="s">
        <v>82</v>
      </c>
      <c r="AI65" s="82" t="s">
        <v>21</v>
      </c>
      <c r="AJ65" s="70" t="s">
        <v>21</v>
      </c>
      <c r="AK65" s="70" t="s">
        <v>21</v>
      </c>
      <c r="AL65" s="70"/>
      <c r="AM65" s="83">
        <v>0</v>
      </c>
      <c r="AN65" s="84">
        <v>0</v>
      </c>
      <c r="AO65" s="74">
        <v>0</v>
      </c>
      <c r="AP65" s="74">
        <v>0</v>
      </c>
      <c r="AQ65" s="74">
        <v>0</v>
      </c>
      <c r="AR65" s="74">
        <v>0</v>
      </c>
      <c r="AS65" s="85">
        <v>0</v>
      </c>
      <c r="AT65" s="86">
        <v>0</v>
      </c>
      <c r="AU65" s="86">
        <v>0</v>
      </c>
      <c r="AV65" s="86">
        <v>0</v>
      </c>
      <c r="AW65" s="86">
        <v>0</v>
      </c>
      <c r="AX65" s="86">
        <v>0</v>
      </c>
      <c r="AY65" s="86">
        <v>0</v>
      </c>
      <c r="AZ65" s="86">
        <v>0</v>
      </c>
      <c r="BA65" s="87">
        <f t="shared" si="15"/>
        <v>0</v>
      </c>
      <c r="BB65" s="88">
        <f t="shared" si="16"/>
        <v>0</v>
      </c>
      <c r="BC65" s="89" t="s">
        <v>21</v>
      </c>
      <c r="BD65" s="74">
        <v>0</v>
      </c>
      <c r="BE65" s="90">
        <f t="shared" si="17"/>
        <v>0</v>
      </c>
      <c r="BF65" s="91">
        <f t="shared" si="18"/>
        <v>0</v>
      </c>
      <c r="BG65" s="92">
        <f t="shared" si="19"/>
        <v>0</v>
      </c>
      <c r="BH65" s="93" t="s">
        <v>397</v>
      </c>
      <c r="BI65" s="94" t="s">
        <v>398</v>
      </c>
      <c r="BJ65" s="70" t="s">
        <v>397</v>
      </c>
      <c r="BK65" s="70" t="s">
        <v>21</v>
      </c>
      <c r="BL65" s="175" t="s">
        <v>423</v>
      </c>
      <c r="BM65" s="96" t="s">
        <v>21</v>
      </c>
      <c r="BN65" s="97" t="s">
        <v>397</v>
      </c>
      <c r="BO65" s="98"/>
      <c r="BP65" s="99"/>
      <c r="BQ65" s="100"/>
      <c r="BR65" s="101"/>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3" t="s">
        <v>85</v>
      </c>
      <c r="DE65" s="103" t="s">
        <v>90</v>
      </c>
      <c r="DF65" s="103" t="s">
        <v>91</v>
      </c>
      <c r="DG65" s="104">
        <f t="shared" si="20"/>
        <v>0</v>
      </c>
      <c r="DH65" s="104">
        <f t="shared" si="21"/>
        <v>0</v>
      </c>
      <c r="DI65" s="104">
        <f t="shared" si="22"/>
        <v>0</v>
      </c>
    </row>
    <row r="66" spans="1:113" ht="51" x14ac:dyDescent="0.25">
      <c r="A66" s="68">
        <v>55</v>
      </c>
      <c r="B66" s="69" t="s">
        <v>128</v>
      </c>
      <c r="C66" s="70" t="s">
        <v>129</v>
      </c>
      <c r="D66" s="172" t="s">
        <v>204</v>
      </c>
      <c r="E66" s="70" t="s">
        <v>205</v>
      </c>
      <c r="F66" s="70">
        <v>1</v>
      </c>
      <c r="G66" s="174"/>
      <c r="H66" s="71">
        <v>41548</v>
      </c>
      <c r="I66" s="71">
        <f t="shared" si="31"/>
        <v>41912</v>
      </c>
      <c r="J66" s="70" t="s">
        <v>80</v>
      </c>
      <c r="K66" s="72" t="s">
        <v>427</v>
      </c>
      <c r="L66" s="73">
        <v>0</v>
      </c>
      <c r="M66" s="74">
        <v>0</v>
      </c>
      <c r="N66" s="74">
        <v>0</v>
      </c>
      <c r="O66" s="74">
        <v>0</v>
      </c>
      <c r="P66" s="74">
        <v>100128</v>
      </c>
      <c r="Q66" s="74">
        <v>0</v>
      </c>
      <c r="R66" s="74">
        <v>0</v>
      </c>
      <c r="S66" s="74">
        <v>0</v>
      </c>
      <c r="T66" s="75">
        <v>0</v>
      </c>
      <c r="U66" s="74">
        <v>7009</v>
      </c>
      <c r="V66" s="76">
        <f t="shared" si="12"/>
        <v>8928.0833333333339</v>
      </c>
      <c r="W66" s="77">
        <f t="shared" si="13"/>
        <v>107137</v>
      </c>
      <c r="X66" s="78">
        <v>0</v>
      </c>
      <c r="Y66" s="70">
        <v>0</v>
      </c>
      <c r="Z66" s="70">
        <v>7</v>
      </c>
      <c r="AA66" s="70">
        <v>0</v>
      </c>
      <c r="AB66" s="70">
        <v>0</v>
      </c>
      <c r="AC66" s="70">
        <v>0</v>
      </c>
      <c r="AD66" s="70">
        <v>0</v>
      </c>
      <c r="AE66" s="70">
        <v>0</v>
      </c>
      <c r="AF66" s="79">
        <f t="shared" si="14"/>
        <v>7</v>
      </c>
      <c r="AG66" s="80">
        <v>107137</v>
      </c>
      <c r="AH66" s="81" t="s">
        <v>82</v>
      </c>
      <c r="AI66" s="82" t="s">
        <v>21</v>
      </c>
      <c r="AJ66" s="70" t="s">
        <v>21</v>
      </c>
      <c r="AK66" s="70" t="s">
        <v>21</v>
      </c>
      <c r="AL66" s="178"/>
      <c r="AM66" s="83">
        <v>0</v>
      </c>
      <c r="AN66" s="84">
        <v>100128</v>
      </c>
      <c r="AO66" s="74">
        <v>0</v>
      </c>
      <c r="AP66" s="74">
        <v>0</v>
      </c>
      <c r="AQ66" s="74">
        <v>0</v>
      </c>
      <c r="AR66" s="74">
        <v>0</v>
      </c>
      <c r="AS66" s="85">
        <v>0</v>
      </c>
      <c r="AT66" s="86">
        <v>0</v>
      </c>
      <c r="AU66" s="86">
        <v>7</v>
      </c>
      <c r="AV66" s="86">
        <v>0</v>
      </c>
      <c r="AW66" s="86">
        <v>0</v>
      </c>
      <c r="AX66" s="86">
        <v>0</v>
      </c>
      <c r="AY66" s="86">
        <v>0</v>
      </c>
      <c r="AZ66" s="86">
        <v>0</v>
      </c>
      <c r="BA66" s="87">
        <f t="shared" si="15"/>
        <v>7</v>
      </c>
      <c r="BB66" s="88">
        <f t="shared" si="16"/>
        <v>100128</v>
      </c>
      <c r="BC66" s="89" t="s">
        <v>21</v>
      </c>
      <c r="BD66" s="74">
        <v>7009</v>
      </c>
      <c r="BE66" s="90">
        <f t="shared" si="17"/>
        <v>7009</v>
      </c>
      <c r="BF66" s="91">
        <f t="shared" si="18"/>
        <v>8928.0833333333339</v>
      </c>
      <c r="BG66" s="92">
        <f t="shared" si="19"/>
        <v>107137</v>
      </c>
      <c r="BH66" s="93" t="s">
        <v>397</v>
      </c>
      <c r="BI66" s="94" t="s">
        <v>399</v>
      </c>
      <c r="BJ66" s="70" t="s">
        <v>397</v>
      </c>
      <c r="BK66" s="70" t="s">
        <v>392</v>
      </c>
      <c r="BL66" s="95"/>
      <c r="BM66" s="96" t="s">
        <v>21</v>
      </c>
      <c r="BN66" s="97" t="s">
        <v>397</v>
      </c>
      <c r="BO66" s="98"/>
      <c r="BP66" s="99"/>
      <c r="BQ66" s="100"/>
      <c r="BR66" s="101"/>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3" t="s">
        <v>85</v>
      </c>
      <c r="DE66" s="103" t="s">
        <v>90</v>
      </c>
      <c r="DF66" s="103" t="s">
        <v>91</v>
      </c>
      <c r="DG66" s="104">
        <f t="shared" si="20"/>
        <v>7009</v>
      </c>
      <c r="DH66" s="104">
        <f t="shared" si="21"/>
        <v>7009</v>
      </c>
      <c r="DI66" s="104">
        <f t="shared" si="22"/>
        <v>7009</v>
      </c>
    </row>
    <row r="67" spans="1:113" ht="51" x14ac:dyDescent="0.25">
      <c r="A67" s="68">
        <v>56</v>
      </c>
      <c r="B67" s="69" t="s">
        <v>128</v>
      </c>
      <c r="C67" s="70" t="s">
        <v>129</v>
      </c>
      <c r="D67" s="172" t="s">
        <v>206</v>
      </c>
      <c r="E67" s="70" t="s">
        <v>207</v>
      </c>
      <c r="F67" s="70">
        <v>1</v>
      </c>
      <c r="G67" s="174"/>
      <c r="H67" s="71">
        <v>41548</v>
      </c>
      <c r="I67" s="71">
        <f t="shared" si="31"/>
        <v>41912</v>
      </c>
      <c r="J67" s="70" t="s">
        <v>80</v>
      </c>
      <c r="K67" s="72" t="s">
        <v>427</v>
      </c>
      <c r="L67" s="73">
        <v>0</v>
      </c>
      <c r="M67" s="74">
        <v>0</v>
      </c>
      <c r="N67" s="74">
        <v>0</v>
      </c>
      <c r="O67" s="74">
        <v>0</v>
      </c>
      <c r="P67" s="74">
        <v>85824</v>
      </c>
      <c r="Q67" s="74">
        <v>0</v>
      </c>
      <c r="R67" s="74">
        <v>0</v>
      </c>
      <c r="S67" s="74">
        <v>0</v>
      </c>
      <c r="T67" s="75">
        <v>0</v>
      </c>
      <c r="U67" s="74">
        <v>6008</v>
      </c>
      <c r="V67" s="76">
        <f t="shared" si="12"/>
        <v>7652.666666666667</v>
      </c>
      <c r="W67" s="77">
        <f t="shared" si="13"/>
        <v>91832</v>
      </c>
      <c r="X67" s="78">
        <v>0</v>
      </c>
      <c r="Y67" s="70">
        <v>0</v>
      </c>
      <c r="Z67" s="70">
        <v>6</v>
      </c>
      <c r="AA67" s="70">
        <v>0</v>
      </c>
      <c r="AB67" s="70">
        <v>0</v>
      </c>
      <c r="AC67" s="70">
        <v>0</v>
      </c>
      <c r="AD67" s="70">
        <v>0</v>
      </c>
      <c r="AE67" s="70">
        <v>0</v>
      </c>
      <c r="AF67" s="79">
        <f t="shared" si="14"/>
        <v>6</v>
      </c>
      <c r="AG67" s="80">
        <v>91832</v>
      </c>
      <c r="AH67" s="81" t="s">
        <v>82</v>
      </c>
      <c r="AI67" s="82" t="s">
        <v>21</v>
      </c>
      <c r="AJ67" s="70" t="s">
        <v>21</v>
      </c>
      <c r="AK67" s="70" t="s">
        <v>21</v>
      </c>
      <c r="AL67" s="178"/>
      <c r="AM67" s="83">
        <v>0</v>
      </c>
      <c r="AN67" s="84">
        <v>85824</v>
      </c>
      <c r="AO67" s="74">
        <v>0</v>
      </c>
      <c r="AP67" s="74">
        <v>0</v>
      </c>
      <c r="AQ67" s="74">
        <v>0</v>
      </c>
      <c r="AR67" s="74">
        <v>0</v>
      </c>
      <c r="AS67" s="85">
        <v>0</v>
      </c>
      <c r="AT67" s="86">
        <v>0</v>
      </c>
      <c r="AU67" s="86">
        <v>6</v>
      </c>
      <c r="AV67" s="86">
        <v>0</v>
      </c>
      <c r="AW67" s="86">
        <v>0</v>
      </c>
      <c r="AX67" s="86">
        <v>0</v>
      </c>
      <c r="AY67" s="86">
        <v>0</v>
      </c>
      <c r="AZ67" s="86">
        <v>0</v>
      </c>
      <c r="BA67" s="87">
        <f t="shared" si="15"/>
        <v>6</v>
      </c>
      <c r="BB67" s="88">
        <f t="shared" si="16"/>
        <v>85824</v>
      </c>
      <c r="BC67" s="89" t="s">
        <v>21</v>
      </c>
      <c r="BD67" s="74">
        <v>6008</v>
      </c>
      <c r="BE67" s="90">
        <f t="shared" si="17"/>
        <v>6008</v>
      </c>
      <c r="BF67" s="91">
        <f t="shared" si="18"/>
        <v>7652.666666666667</v>
      </c>
      <c r="BG67" s="92">
        <f t="shared" si="19"/>
        <v>91832</v>
      </c>
      <c r="BH67" s="93" t="s">
        <v>397</v>
      </c>
      <c r="BI67" s="94" t="s">
        <v>399</v>
      </c>
      <c r="BJ67" s="70" t="s">
        <v>397</v>
      </c>
      <c r="BK67" s="70" t="s">
        <v>392</v>
      </c>
      <c r="BL67" s="95"/>
      <c r="BM67" s="96" t="s">
        <v>21</v>
      </c>
      <c r="BN67" s="97" t="s">
        <v>397</v>
      </c>
      <c r="BO67" s="98"/>
      <c r="BP67" s="99"/>
      <c r="BQ67" s="100"/>
      <c r="BR67" s="101"/>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3" t="s">
        <v>85</v>
      </c>
      <c r="DE67" s="103" t="s">
        <v>90</v>
      </c>
      <c r="DF67" s="103" t="s">
        <v>91</v>
      </c>
      <c r="DG67" s="104">
        <f t="shared" si="20"/>
        <v>6008</v>
      </c>
      <c r="DH67" s="104">
        <f t="shared" si="21"/>
        <v>6008</v>
      </c>
      <c r="DI67" s="104">
        <f t="shared" si="22"/>
        <v>6008</v>
      </c>
    </row>
    <row r="68" spans="1:113" ht="38.25" x14ac:dyDescent="0.25">
      <c r="A68" s="68">
        <v>57</v>
      </c>
      <c r="B68" s="69" t="s">
        <v>177</v>
      </c>
      <c r="C68" s="70" t="s">
        <v>157</v>
      </c>
      <c r="D68" s="69" t="s">
        <v>208</v>
      </c>
      <c r="E68" s="70" t="s">
        <v>209</v>
      </c>
      <c r="F68" s="70">
        <v>1</v>
      </c>
      <c r="G68" s="71"/>
      <c r="H68" s="71"/>
      <c r="I68" s="71"/>
      <c r="J68" s="70" t="s">
        <v>80</v>
      </c>
      <c r="K68" s="72" t="s">
        <v>420</v>
      </c>
      <c r="L68" s="73">
        <v>0</v>
      </c>
      <c r="M68" s="74">
        <v>0</v>
      </c>
      <c r="N68" s="74">
        <v>0</v>
      </c>
      <c r="O68" s="74">
        <v>0</v>
      </c>
      <c r="P68" s="74">
        <v>0</v>
      </c>
      <c r="Q68" s="74">
        <v>0</v>
      </c>
      <c r="R68" s="74">
        <v>0</v>
      </c>
      <c r="S68" s="74">
        <v>0</v>
      </c>
      <c r="T68" s="75">
        <v>183137</v>
      </c>
      <c r="U68" s="74">
        <v>0</v>
      </c>
      <c r="V68" s="76">
        <f t="shared" si="12"/>
        <v>15261.416666666666</v>
      </c>
      <c r="W68" s="77">
        <f t="shared" si="13"/>
        <v>183137</v>
      </c>
      <c r="X68" s="78">
        <v>0</v>
      </c>
      <c r="Y68" s="70">
        <v>0</v>
      </c>
      <c r="Z68" s="70">
        <v>0</v>
      </c>
      <c r="AA68" s="70">
        <v>0</v>
      </c>
      <c r="AB68" s="70">
        <v>0</v>
      </c>
      <c r="AC68" s="70">
        <v>0</v>
      </c>
      <c r="AD68" s="70">
        <v>0</v>
      </c>
      <c r="AE68" s="70">
        <v>0</v>
      </c>
      <c r="AF68" s="181">
        <f t="shared" si="14"/>
        <v>0</v>
      </c>
      <c r="AG68" s="80">
        <v>0</v>
      </c>
      <c r="AH68" s="81"/>
      <c r="AI68" s="82" t="s">
        <v>21</v>
      </c>
      <c r="AJ68" s="70" t="s">
        <v>21</v>
      </c>
      <c r="AK68" s="70" t="s">
        <v>21</v>
      </c>
      <c r="AL68" s="70"/>
      <c r="AM68" s="180">
        <v>0</v>
      </c>
      <c r="AN68" s="74">
        <v>0</v>
      </c>
      <c r="AO68" s="74">
        <v>0</v>
      </c>
      <c r="AP68" s="74">
        <v>0</v>
      </c>
      <c r="AQ68" s="74">
        <v>0</v>
      </c>
      <c r="AR68" s="74">
        <v>183137</v>
      </c>
      <c r="AS68" s="85">
        <v>0</v>
      </c>
      <c r="AT68" s="86">
        <v>0</v>
      </c>
      <c r="AU68" s="86">
        <v>0</v>
      </c>
      <c r="AV68" s="86">
        <v>0</v>
      </c>
      <c r="AW68" s="86">
        <v>0</v>
      </c>
      <c r="AX68" s="86">
        <v>0</v>
      </c>
      <c r="AY68" s="86">
        <v>0</v>
      </c>
      <c r="AZ68" s="86">
        <v>0</v>
      </c>
      <c r="BA68" s="182">
        <f t="shared" si="15"/>
        <v>0</v>
      </c>
      <c r="BB68" s="183">
        <f t="shared" si="16"/>
        <v>183137</v>
      </c>
      <c r="BC68" s="184" t="s">
        <v>21</v>
      </c>
      <c r="BD68" s="74">
        <v>0</v>
      </c>
      <c r="BE68" s="185">
        <f t="shared" si="17"/>
        <v>0</v>
      </c>
      <c r="BF68" s="91">
        <f t="shared" si="18"/>
        <v>15261.416666666666</v>
      </c>
      <c r="BG68" s="92">
        <f t="shared" si="19"/>
        <v>183137</v>
      </c>
      <c r="BH68" s="93" t="s">
        <v>397</v>
      </c>
      <c r="BI68" s="94" t="s">
        <v>397</v>
      </c>
      <c r="BJ68" s="70" t="s">
        <v>397</v>
      </c>
      <c r="BK68" s="70" t="s">
        <v>21</v>
      </c>
      <c r="BL68" s="72"/>
      <c r="BM68" s="96" t="s">
        <v>21</v>
      </c>
      <c r="BN68" s="97" t="s">
        <v>397</v>
      </c>
      <c r="BO68" s="98"/>
      <c r="BP68" s="99"/>
      <c r="BQ68" s="100"/>
      <c r="BR68" s="101"/>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3" t="s">
        <v>85</v>
      </c>
      <c r="DE68" s="103" t="s">
        <v>90</v>
      </c>
      <c r="DF68" s="103" t="s">
        <v>91</v>
      </c>
      <c r="DG68" s="104">
        <f t="shared" si="20"/>
        <v>0</v>
      </c>
      <c r="DH68" s="104">
        <f t="shared" si="21"/>
        <v>0</v>
      </c>
      <c r="DI68" s="104">
        <f t="shared" si="22"/>
        <v>0</v>
      </c>
    </row>
    <row r="69" spans="1:113" ht="38.25" x14ac:dyDescent="0.25">
      <c r="A69" s="68">
        <v>58</v>
      </c>
      <c r="B69" s="69" t="s">
        <v>86</v>
      </c>
      <c r="C69" s="70" t="s">
        <v>87</v>
      </c>
      <c r="D69" s="69" t="s">
        <v>394</v>
      </c>
      <c r="E69" s="70" t="s">
        <v>395</v>
      </c>
      <c r="F69" s="70">
        <v>5</v>
      </c>
      <c r="G69" s="71">
        <v>40080</v>
      </c>
      <c r="H69" s="71">
        <v>40080</v>
      </c>
      <c r="I69" s="71">
        <v>41905</v>
      </c>
      <c r="J69" s="70" t="s">
        <v>396</v>
      </c>
      <c r="K69" s="72" t="s">
        <v>403</v>
      </c>
      <c r="L69" s="73">
        <v>0</v>
      </c>
      <c r="M69" s="74">
        <v>0</v>
      </c>
      <c r="N69" s="74">
        <v>0</v>
      </c>
      <c r="O69" s="74">
        <v>0</v>
      </c>
      <c r="P69" s="74">
        <v>246300</v>
      </c>
      <c r="Q69" s="74">
        <v>0</v>
      </c>
      <c r="R69" s="74">
        <v>0</v>
      </c>
      <c r="S69" s="74">
        <v>0</v>
      </c>
      <c r="T69" s="75">
        <v>0</v>
      </c>
      <c r="U69" s="74">
        <v>0</v>
      </c>
      <c r="V69" s="76">
        <f t="shared" si="12"/>
        <v>4105</v>
      </c>
      <c r="W69" s="77">
        <f t="shared" si="13"/>
        <v>246300</v>
      </c>
      <c r="X69" s="78">
        <v>5</v>
      </c>
      <c r="Y69" s="70">
        <v>0</v>
      </c>
      <c r="Z69" s="70">
        <v>0</v>
      </c>
      <c r="AA69" s="70">
        <v>0</v>
      </c>
      <c r="AB69" s="70">
        <v>0</v>
      </c>
      <c r="AC69" s="70">
        <v>0</v>
      </c>
      <c r="AD69" s="70">
        <v>0</v>
      </c>
      <c r="AE69" s="70">
        <v>0</v>
      </c>
      <c r="AF69" s="79">
        <f t="shared" si="14"/>
        <v>5</v>
      </c>
      <c r="AG69" s="80">
        <v>246300</v>
      </c>
      <c r="AH69" s="81" t="s">
        <v>82</v>
      </c>
      <c r="AI69" s="82" t="s">
        <v>21</v>
      </c>
      <c r="AJ69" s="70" t="s">
        <v>392</v>
      </c>
      <c r="AK69" s="70" t="s">
        <v>21</v>
      </c>
      <c r="AL69" s="70"/>
      <c r="AM69" s="83">
        <v>0</v>
      </c>
      <c r="AN69" s="84">
        <v>44100</v>
      </c>
      <c r="AO69" s="74">
        <v>0</v>
      </c>
      <c r="AP69" s="74">
        <v>0</v>
      </c>
      <c r="AQ69" s="74">
        <v>0</v>
      </c>
      <c r="AR69" s="74">
        <v>0</v>
      </c>
      <c r="AS69" s="85">
        <v>5</v>
      </c>
      <c r="AT69" s="86">
        <v>0</v>
      </c>
      <c r="AU69" s="86">
        <v>0</v>
      </c>
      <c r="AV69" s="86">
        <v>0</v>
      </c>
      <c r="AW69" s="86">
        <v>0</v>
      </c>
      <c r="AX69" s="86">
        <v>0</v>
      </c>
      <c r="AY69" s="86">
        <v>0</v>
      </c>
      <c r="AZ69" s="86">
        <v>0</v>
      </c>
      <c r="BA69" s="87">
        <f t="shared" si="15"/>
        <v>5</v>
      </c>
      <c r="BB69" s="88">
        <f t="shared" si="16"/>
        <v>44100</v>
      </c>
      <c r="BC69" s="89" t="s">
        <v>21</v>
      </c>
      <c r="BD69" s="74">
        <v>3087</v>
      </c>
      <c r="BE69" s="90">
        <f t="shared" si="17"/>
        <v>3087</v>
      </c>
      <c r="BF69" s="91">
        <f t="shared" si="18"/>
        <v>3932.25</v>
      </c>
      <c r="BG69" s="92">
        <f t="shared" si="19"/>
        <v>47187</v>
      </c>
      <c r="BH69" s="93" t="s">
        <v>397</v>
      </c>
      <c r="BI69" s="94" t="s">
        <v>404</v>
      </c>
      <c r="BJ69" s="70" t="s">
        <v>392</v>
      </c>
      <c r="BK69" s="70" t="s">
        <v>21</v>
      </c>
      <c r="BL69" s="95"/>
      <c r="BM69" s="96" t="s">
        <v>21</v>
      </c>
      <c r="BN69" s="97" t="s">
        <v>397</v>
      </c>
      <c r="BO69" s="98"/>
      <c r="BP69" s="99"/>
      <c r="BQ69" s="100"/>
      <c r="BR69" s="263" t="s">
        <v>430</v>
      </c>
      <c r="DD69" s="103" t="s">
        <v>85</v>
      </c>
      <c r="DE69" s="103" t="s">
        <v>90</v>
      </c>
      <c r="DF69" s="103" t="s">
        <v>91</v>
      </c>
      <c r="DG69" s="104">
        <f t="shared" si="20"/>
        <v>3087</v>
      </c>
      <c r="DH69" s="104">
        <f t="shared" si="21"/>
        <v>985</v>
      </c>
      <c r="DI69" s="104">
        <f t="shared" si="22"/>
        <v>0</v>
      </c>
    </row>
    <row r="70" spans="1:113" x14ac:dyDescent="0.25">
      <c r="A70" s="68">
        <v>59</v>
      </c>
      <c r="B70" s="69"/>
      <c r="C70" s="70"/>
      <c r="D70" s="69"/>
      <c r="E70" s="70"/>
      <c r="F70" s="70"/>
      <c r="G70" s="71"/>
      <c r="H70" s="71"/>
      <c r="I70" s="71"/>
      <c r="J70" s="70"/>
      <c r="K70" s="72"/>
      <c r="L70" s="73"/>
      <c r="M70" s="74"/>
      <c r="N70" s="74"/>
      <c r="O70" s="74"/>
      <c r="P70" s="74"/>
      <c r="Q70" s="74"/>
      <c r="R70" s="74"/>
      <c r="S70" s="74"/>
      <c r="T70" s="75"/>
      <c r="U70" s="74"/>
      <c r="V70" s="76"/>
      <c r="W70" s="77"/>
      <c r="X70" s="78"/>
      <c r="Y70" s="70"/>
      <c r="Z70" s="70"/>
      <c r="AA70" s="70"/>
      <c r="AB70" s="70"/>
      <c r="AC70" s="70"/>
      <c r="AD70" s="70"/>
      <c r="AE70" s="70"/>
      <c r="AF70" s="79"/>
      <c r="AG70" s="80"/>
      <c r="AH70" s="81"/>
      <c r="AI70" s="82"/>
      <c r="AJ70" s="70"/>
      <c r="AK70" s="70"/>
      <c r="AL70" s="70"/>
      <c r="AM70" s="83"/>
      <c r="AN70" s="84"/>
      <c r="AO70" s="74"/>
      <c r="AP70" s="74"/>
      <c r="AQ70" s="74"/>
      <c r="AR70" s="74"/>
      <c r="AS70" s="85"/>
      <c r="AT70" s="86"/>
      <c r="AU70" s="86"/>
      <c r="AV70" s="86"/>
      <c r="AW70" s="86"/>
      <c r="AX70" s="86"/>
      <c r="AY70" s="86"/>
      <c r="AZ70" s="86"/>
      <c r="BA70" s="87"/>
      <c r="BB70" s="88"/>
      <c r="BC70" s="89"/>
      <c r="BD70" s="74"/>
      <c r="BE70" s="90"/>
      <c r="BF70" s="91"/>
      <c r="BG70" s="92"/>
      <c r="BH70" s="93"/>
      <c r="BI70" s="94"/>
      <c r="BJ70" s="70"/>
      <c r="BK70" s="70"/>
      <c r="BL70" s="95"/>
      <c r="BM70" s="96"/>
      <c r="BN70" s="97"/>
      <c r="BO70" s="98"/>
      <c r="BP70" s="99"/>
      <c r="BQ70" s="100"/>
      <c r="BR70" s="101"/>
      <c r="DD70" s="103" t="s">
        <v>85</v>
      </c>
      <c r="DE70" s="103" t="s">
        <v>90</v>
      </c>
      <c r="DF70" s="103" t="s">
        <v>91</v>
      </c>
      <c r="DG70" s="104" t="e">
        <f t="shared" si="20"/>
        <v>#DIV/0!</v>
      </c>
      <c r="DH70" s="104" t="e">
        <f t="shared" si="21"/>
        <v>#DIV/0!</v>
      </c>
      <c r="DI70" s="104" t="e">
        <f t="shared" si="22"/>
        <v>#DIV/0!</v>
      </c>
    </row>
    <row r="71" spans="1:113" x14ac:dyDescent="0.25">
      <c r="A71" s="68">
        <v>60</v>
      </c>
      <c r="B71" s="69"/>
      <c r="C71" s="70"/>
      <c r="D71" s="69"/>
      <c r="E71" s="70"/>
      <c r="F71" s="70"/>
      <c r="G71" s="71"/>
      <c r="H71" s="71"/>
      <c r="I71" s="71"/>
      <c r="J71" s="70"/>
      <c r="K71" s="72"/>
      <c r="L71" s="73"/>
      <c r="M71" s="74"/>
      <c r="N71" s="74"/>
      <c r="O71" s="74"/>
      <c r="P71" s="74"/>
      <c r="Q71" s="74"/>
      <c r="R71" s="74"/>
      <c r="S71" s="74"/>
      <c r="T71" s="75"/>
      <c r="U71" s="74"/>
      <c r="V71" s="76"/>
      <c r="W71" s="77"/>
      <c r="X71" s="78"/>
      <c r="Y71" s="70"/>
      <c r="Z71" s="70"/>
      <c r="AA71" s="70"/>
      <c r="AB71" s="70"/>
      <c r="AC71" s="70"/>
      <c r="AD71" s="70"/>
      <c r="AE71" s="70"/>
      <c r="AF71" s="79"/>
      <c r="AG71" s="80"/>
      <c r="AH71" s="81"/>
      <c r="AI71" s="82"/>
      <c r="AJ71" s="70"/>
      <c r="AK71" s="70"/>
      <c r="AL71" s="70"/>
      <c r="AM71" s="83"/>
      <c r="AN71" s="84"/>
      <c r="AO71" s="74"/>
      <c r="AP71" s="74"/>
      <c r="AQ71" s="74"/>
      <c r="AR71" s="74"/>
      <c r="AS71" s="85"/>
      <c r="AT71" s="86"/>
      <c r="AU71" s="86"/>
      <c r="AV71" s="86"/>
      <c r="AW71" s="86"/>
      <c r="AX71" s="86"/>
      <c r="AY71" s="86"/>
      <c r="AZ71" s="86"/>
      <c r="BA71" s="87"/>
      <c r="BB71" s="88"/>
      <c r="BC71" s="89"/>
      <c r="BD71" s="74"/>
      <c r="BE71" s="90"/>
      <c r="BF71" s="91"/>
      <c r="BG71" s="92"/>
      <c r="BH71" s="93"/>
      <c r="BI71" s="94"/>
      <c r="BJ71" s="70"/>
      <c r="BK71" s="70"/>
      <c r="BL71" s="95"/>
      <c r="BM71" s="96"/>
      <c r="BN71" s="97"/>
      <c r="BO71" s="98"/>
      <c r="BP71" s="99"/>
      <c r="BQ71" s="100"/>
      <c r="BR71" s="101"/>
      <c r="DD71" s="103" t="s">
        <v>85</v>
      </c>
      <c r="DE71" s="103" t="s">
        <v>90</v>
      </c>
      <c r="DF71" s="103" t="s">
        <v>91</v>
      </c>
      <c r="DG71" s="104" t="e">
        <f t="shared" si="20"/>
        <v>#DIV/0!</v>
      </c>
      <c r="DH71" s="104" t="e">
        <f t="shared" si="21"/>
        <v>#DIV/0!</v>
      </c>
      <c r="DI71" s="104" t="e">
        <f t="shared" si="22"/>
        <v>#DIV/0!</v>
      </c>
    </row>
    <row r="72" spans="1:113" x14ac:dyDescent="0.25">
      <c r="A72" s="68">
        <v>61</v>
      </c>
      <c r="B72" s="69"/>
      <c r="C72" s="70"/>
      <c r="D72" s="69"/>
      <c r="E72" s="70"/>
      <c r="F72" s="70"/>
      <c r="G72" s="71"/>
      <c r="H72" s="71"/>
      <c r="I72" s="71"/>
      <c r="J72" s="70"/>
      <c r="K72" s="72"/>
      <c r="L72" s="73"/>
      <c r="M72" s="74"/>
      <c r="N72" s="74"/>
      <c r="O72" s="74"/>
      <c r="P72" s="74"/>
      <c r="Q72" s="74"/>
      <c r="R72" s="74"/>
      <c r="S72" s="74"/>
      <c r="T72" s="75"/>
      <c r="U72" s="74"/>
      <c r="V72" s="76"/>
      <c r="W72" s="77"/>
      <c r="X72" s="78"/>
      <c r="Y72" s="70"/>
      <c r="Z72" s="70"/>
      <c r="AA72" s="70"/>
      <c r="AB72" s="70"/>
      <c r="AC72" s="70"/>
      <c r="AD72" s="70"/>
      <c r="AE72" s="70"/>
      <c r="AF72" s="79"/>
      <c r="AG72" s="80"/>
      <c r="AH72" s="81"/>
      <c r="AI72" s="82"/>
      <c r="AJ72" s="70"/>
      <c r="AK72" s="70"/>
      <c r="AL72" s="70"/>
      <c r="AM72" s="83"/>
      <c r="AN72" s="84"/>
      <c r="AO72" s="74"/>
      <c r="AP72" s="74"/>
      <c r="AQ72" s="74"/>
      <c r="AR72" s="74"/>
      <c r="AS72" s="85"/>
      <c r="AT72" s="86"/>
      <c r="AU72" s="86"/>
      <c r="AV72" s="86"/>
      <c r="AW72" s="86"/>
      <c r="AX72" s="86"/>
      <c r="AY72" s="86"/>
      <c r="AZ72" s="86"/>
      <c r="BA72" s="87"/>
      <c r="BB72" s="88"/>
      <c r="BC72" s="89"/>
      <c r="BD72" s="74"/>
      <c r="BE72" s="90"/>
      <c r="BF72" s="91"/>
      <c r="BG72" s="92"/>
      <c r="BH72" s="93"/>
      <c r="BI72" s="94"/>
      <c r="BJ72" s="70"/>
      <c r="BK72" s="70"/>
      <c r="BL72" s="95"/>
      <c r="BM72" s="96"/>
      <c r="BN72" s="97"/>
      <c r="BO72" s="98"/>
      <c r="BP72" s="99"/>
      <c r="BQ72" s="100"/>
      <c r="BR72" s="101"/>
      <c r="DD72" s="103" t="s">
        <v>85</v>
      </c>
      <c r="DE72" s="103" t="s">
        <v>90</v>
      </c>
      <c r="DF72" s="103" t="s">
        <v>91</v>
      </c>
      <c r="DG72" s="104" t="e">
        <f t="shared" si="20"/>
        <v>#DIV/0!</v>
      </c>
      <c r="DH72" s="104" t="e">
        <f t="shared" si="21"/>
        <v>#DIV/0!</v>
      </c>
      <c r="DI72" s="104" t="e">
        <f t="shared" si="22"/>
        <v>#DIV/0!</v>
      </c>
    </row>
    <row r="73" spans="1:113" x14ac:dyDescent="0.25">
      <c r="A73" s="68">
        <v>62</v>
      </c>
      <c r="B73" s="69"/>
      <c r="C73" s="70"/>
      <c r="D73" s="69"/>
      <c r="E73" s="70"/>
      <c r="F73" s="70"/>
      <c r="G73" s="71"/>
      <c r="H73" s="71"/>
      <c r="I73" s="71"/>
      <c r="J73" s="70"/>
      <c r="K73" s="72"/>
      <c r="L73" s="73"/>
      <c r="M73" s="74"/>
      <c r="N73" s="74"/>
      <c r="O73" s="74"/>
      <c r="P73" s="74"/>
      <c r="Q73" s="74"/>
      <c r="R73" s="74"/>
      <c r="S73" s="74"/>
      <c r="T73" s="75"/>
      <c r="U73" s="74"/>
      <c r="V73" s="76"/>
      <c r="W73" s="77"/>
      <c r="X73" s="78"/>
      <c r="Y73" s="70"/>
      <c r="Z73" s="70"/>
      <c r="AA73" s="70"/>
      <c r="AB73" s="70"/>
      <c r="AC73" s="70"/>
      <c r="AD73" s="70"/>
      <c r="AE73" s="70"/>
      <c r="AF73" s="79"/>
      <c r="AG73" s="80"/>
      <c r="AH73" s="81"/>
      <c r="AI73" s="82"/>
      <c r="AJ73" s="70"/>
      <c r="AK73" s="70"/>
      <c r="AL73" s="70"/>
      <c r="AM73" s="83"/>
      <c r="AN73" s="84"/>
      <c r="AO73" s="74"/>
      <c r="AP73" s="74"/>
      <c r="AQ73" s="74"/>
      <c r="AR73" s="74"/>
      <c r="AS73" s="85"/>
      <c r="AT73" s="86"/>
      <c r="AU73" s="86"/>
      <c r="AV73" s="86"/>
      <c r="AW73" s="86"/>
      <c r="AX73" s="86"/>
      <c r="AY73" s="86"/>
      <c r="AZ73" s="86"/>
      <c r="BA73" s="87"/>
      <c r="BB73" s="88"/>
      <c r="BC73" s="89"/>
      <c r="BD73" s="74"/>
      <c r="BE73" s="90"/>
      <c r="BF73" s="91"/>
      <c r="BG73" s="92"/>
      <c r="BH73" s="93"/>
      <c r="BI73" s="94"/>
      <c r="BJ73" s="70"/>
      <c r="BK73" s="70"/>
      <c r="BL73" s="95"/>
      <c r="BM73" s="96"/>
      <c r="BN73" s="97"/>
      <c r="BO73" s="98"/>
      <c r="BP73" s="99"/>
      <c r="BQ73" s="100"/>
      <c r="BR73" s="101"/>
      <c r="DD73" s="103" t="s">
        <v>85</v>
      </c>
      <c r="DE73" s="103" t="s">
        <v>90</v>
      </c>
      <c r="DF73" s="103" t="s">
        <v>91</v>
      </c>
      <c r="DG73" s="104" t="e">
        <f t="shared" si="20"/>
        <v>#DIV/0!</v>
      </c>
      <c r="DH73" s="104" t="e">
        <f t="shared" si="21"/>
        <v>#DIV/0!</v>
      </c>
      <c r="DI73" s="104" t="e">
        <f t="shared" si="22"/>
        <v>#DIV/0!</v>
      </c>
    </row>
    <row r="74" spans="1:113" x14ac:dyDescent="0.25">
      <c r="A74" s="68">
        <v>63</v>
      </c>
      <c r="B74" s="69"/>
      <c r="C74" s="70"/>
      <c r="D74" s="69"/>
      <c r="E74" s="70"/>
      <c r="F74" s="70"/>
      <c r="G74" s="71"/>
      <c r="H74" s="71"/>
      <c r="I74" s="71"/>
      <c r="J74" s="70"/>
      <c r="K74" s="72"/>
      <c r="L74" s="73"/>
      <c r="M74" s="74"/>
      <c r="N74" s="74"/>
      <c r="O74" s="74"/>
      <c r="P74" s="74"/>
      <c r="Q74" s="74"/>
      <c r="R74" s="74"/>
      <c r="S74" s="74"/>
      <c r="T74" s="75"/>
      <c r="U74" s="74"/>
      <c r="V74" s="76"/>
      <c r="W74" s="77"/>
      <c r="X74" s="78"/>
      <c r="Y74" s="70"/>
      <c r="Z74" s="70"/>
      <c r="AA74" s="70"/>
      <c r="AB74" s="70"/>
      <c r="AC74" s="70"/>
      <c r="AD74" s="70"/>
      <c r="AE74" s="70"/>
      <c r="AF74" s="79"/>
      <c r="AG74" s="80"/>
      <c r="AH74" s="81"/>
      <c r="AI74" s="82"/>
      <c r="AJ74" s="70"/>
      <c r="AK74" s="70"/>
      <c r="AL74" s="70"/>
      <c r="AM74" s="83"/>
      <c r="AN74" s="84"/>
      <c r="AO74" s="74"/>
      <c r="AP74" s="74"/>
      <c r="AQ74" s="74"/>
      <c r="AR74" s="74"/>
      <c r="AS74" s="85"/>
      <c r="AT74" s="86"/>
      <c r="AU74" s="86"/>
      <c r="AV74" s="86"/>
      <c r="AW74" s="86"/>
      <c r="AX74" s="86"/>
      <c r="AY74" s="86"/>
      <c r="AZ74" s="86"/>
      <c r="BA74" s="87"/>
      <c r="BB74" s="88"/>
      <c r="BC74" s="89"/>
      <c r="BD74" s="74"/>
      <c r="BE74" s="90"/>
      <c r="BF74" s="91"/>
      <c r="BG74" s="92"/>
      <c r="BH74" s="93"/>
      <c r="BI74" s="94"/>
      <c r="BJ74" s="70"/>
      <c r="BK74" s="70"/>
      <c r="BL74" s="95"/>
      <c r="BM74" s="96"/>
      <c r="BN74" s="97"/>
      <c r="BO74" s="98"/>
      <c r="BP74" s="99"/>
      <c r="BQ74" s="100"/>
      <c r="BR74" s="101"/>
      <c r="DD74" s="103" t="s">
        <v>85</v>
      </c>
      <c r="DE74" s="103" t="s">
        <v>90</v>
      </c>
      <c r="DF74" s="103" t="s">
        <v>91</v>
      </c>
      <c r="DG74" s="104" t="e">
        <f t="shared" si="20"/>
        <v>#DIV/0!</v>
      </c>
      <c r="DH74" s="104" t="e">
        <f t="shared" si="21"/>
        <v>#DIV/0!</v>
      </c>
      <c r="DI74" s="104" t="e">
        <f t="shared" si="22"/>
        <v>#DIV/0!</v>
      </c>
    </row>
    <row r="75" spans="1:113" x14ac:dyDescent="0.25">
      <c r="A75" s="68">
        <v>64</v>
      </c>
      <c r="B75" s="69"/>
      <c r="C75" s="70"/>
      <c r="D75" s="69"/>
      <c r="E75" s="70"/>
      <c r="F75" s="70"/>
      <c r="G75" s="71"/>
      <c r="H75" s="71"/>
      <c r="I75" s="71"/>
      <c r="J75" s="70"/>
      <c r="K75" s="72"/>
      <c r="L75" s="73"/>
      <c r="M75" s="74"/>
      <c r="N75" s="74"/>
      <c r="O75" s="74"/>
      <c r="P75" s="74"/>
      <c r="Q75" s="74"/>
      <c r="R75" s="74"/>
      <c r="S75" s="74"/>
      <c r="T75" s="75"/>
      <c r="U75" s="74"/>
      <c r="V75" s="76"/>
      <c r="W75" s="77"/>
      <c r="X75" s="78"/>
      <c r="Y75" s="70"/>
      <c r="Z75" s="70"/>
      <c r="AA75" s="70"/>
      <c r="AB75" s="70"/>
      <c r="AC75" s="70"/>
      <c r="AD75" s="70"/>
      <c r="AE75" s="70"/>
      <c r="AF75" s="79"/>
      <c r="AG75" s="80"/>
      <c r="AH75" s="81"/>
      <c r="AI75" s="82"/>
      <c r="AJ75" s="70"/>
      <c r="AK75" s="70"/>
      <c r="AL75" s="70"/>
      <c r="AM75" s="83"/>
      <c r="AN75" s="84"/>
      <c r="AO75" s="74"/>
      <c r="AP75" s="74"/>
      <c r="AQ75" s="74"/>
      <c r="AR75" s="74"/>
      <c r="AS75" s="85"/>
      <c r="AT75" s="86"/>
      <c r="AU75" s="86"/>
      <c r="AV75" s="86"/>
      <c r="AW75" s="86"/>
      <c r="AX75" s="86"/>
      <c r="AY75" s="86"/>
      <c r="AZ75" s="86"/>
      <c r="BA75" s="87"/>
      <c r="BB75" s="88"/>
      <c r="BC75" s="89"/>
      <c r="BD75" s="74"/>
      <c r="BE75" s="90"/>
      <c r="BF75" s="91"/>
      <c r="BG75" s="92"/>
      <c r="BH75" s="93"/>
      <c r="BI75" s="94"/>
      <c r="BJ75" s="70"/>
      <c r="BK75" s="70"/>
      <c r="BL75" s="95"/>
      <c r="BM75" s="96"/>
      <c r="BN75" s="97"/>
      <c r="BO75" s="98"/>
      <c r="BP75" s="99"/>
      <c r="BQ75" s="100"/>
      <c r="BR75" s="101"/>
      <c r="DD75" s="103" t="s">
        <v>85</v>
      </c>
      <c r="DE75" s="103" t="s">
        <v>90</v>
      </c>
      <c r="DF75" s="103" t="s">
        <v>91</v>
      </c>
      <c r="DG75" s="104" t="e">
        <f t="shared" si="20"/>
        <v>#DIV/0!</v>
      </c>
      <c r="DH75" s="104" t="e">
        <f t="shared" si="21"/>
        <v>#DIV/0!</v>
      </c>
      <c r="DI75" s="104" t="e">
        <f t="shared" si="22"/>
        <v>#DIV/0!</v>
      </c>
    </row>
    <row r="76" spans="1:113" x14ac:dyDescent="0.25">
      <c r="A76" s="68">
        <v>65</v>
      </c>
      <c r="B76" s="69"/>
      <c r="C76" s="70"/>
      <c r="D76" s="69"/>
      <c r="E76" s="70"/>
      <c r="F76" s="70"/>
      <c r="G76" s="71"/>
      <c r="H76" s="71"/>
      <c r="I76" s="71"/>
      <c r="J76" s="70"/>
      <c r="K76" s="72"/>
      <c r="L76" s="73"/>
      <c r="M76" s="74"/>
      <c r="N76" s="74"/>
      <c r="O76" s="74"/>
      <c r="P76" s="74"/>
      <c r="Q76" s="74"/>
      <c r="R76" s="74"/>
      <c r="S76" s="74"/>
      <c r="T76" s="75"/>
      <c r="U76" s="74"/>
      <c r="V76" s="76"/>
      <c r="W76" s="77"/>
      <c r="X76" s="78"/>
      <c r="Y76" s="70"/>
      <c r="Z76" s="70"/>
      <c r="AA76" s="70"/>
      <c r="AB76" s="70"/>
      <c r="AC76" s="70"/>
      <c r="AD76" s="70"/>
      <c r="AE76" s="70"/>
      <c r="AF76" s="79"/>
      <c r="AG76" s="80"/>
      <c r="AH76" s="81"/>
      <c r="AI76" s="82"/>
      <c r="AJ76" s="70"/>
      <c r="AK76" s="70"/>
      <c r="AL76" s="70"/>
      <c r="AM76" s="83"/>
      <c r="AN76" s="84"/>
      <c r="AO76" s="74"/>
      <c r="AP76" s="74"/>
      <c r="AQ76" s="74"/>
      <c r="AR76" s="74"/>
      <c r="AS76" s="85"/>
      <c r="AT76" s="86"/>
      <c r="AU76" s="86"/>
      <c r="AV76" s="86"/>
      <c r="AW76" s="86"/>
      <c r="AX76" s="86"/>
      <c r="AY76" s="86"/>
      <c r="AZ76" s="86"/>
      <c r="BA76" s="87"/>
      <c r="BB76" s="88"/>
      <c r="BC76" s="89"/>
      <c r="BD76" s="74"/>
      <c r="BE76" s="90"/>
      <c r="BF76" s="91"/>
      <c r="BG76" s="92"/>
      <c r="BH76" s="93"/>
      <c r="BI76" s="94"/>
      <c r="BJ76" s="70"/>
      <c r="BK76" s="70"/>
      <c r="BL76" s="95"/>
      <c r="BM76" s="96"/>
      <c r="BN76" s="97"/>
      <c r="BO76" s="98"/>
      <c r="BP76" s="99"/>
      <c r="BQ76" s="100"/>
      <c r="BR76" s="101"/>
      <c r="DD76" s="103" t="s">
        <v>85</v>
      </c>
      <c r="DE76" s="103" t="s">
        <v>90</v>
      </c>
      <c r="DF76" s="103" t="s">
        <v>91</v>
      </c>
      <c r="DG76" s="104" t="e">
        <f t="shared" ref="DG76:DG107" si="32">IF(AND(BD76="", J76="S+C"), (AG76/F76*0.07), IF(BD76&gt;(ROUND((AG76/F76*0.07)+0.000001, 0)), (ROUND((AG76/F76*0.07)+0.000001, 0)), BD76))</f>
        <v>#DIV/0!</v>
      </c>
      <c r="DH76" s="104" t="e">
        <f t="shared" ref="DH76:DH107" si="33">IF(AND(BD76="", J76="SHP"), (U76/F76+(0.02*((O76+P76+Q76+R76+S76)/F76))), IF(BD76&gt;(ROUND(U76/F76+(0.02*((O76+P76+Q76+R76+S76)/F76))+0.000001, 0)), (ROUND(U76/F76+(0.02*((O76+P76+Q76+R76+S76)/F76))+0.000001, 0)), BD76))</f>
        <v>#DIV/0!</v>
      </c>
      <c r="DI76" s="104" t="e">
        <f t="shared" ref="DI76:DI107" si="34">IF(AND(BD76="", J76="CoC"), (U76/F76), IF(BD76&gt;(U76/F76), (U76/F76), BD76))</f>
        <v>#DIV/0!</v>
      </c>
    </row>
    <row r="77" spans="1:113" x14ac:dyDescent="0.25">
      <c r="A77" s="68">
        <v>66</v>
      </c>
      <c r="B77" s="69"/>
      <c r="C77" s="70"/>
      <c r="D77" s="69"/>
      <c r="E77" s="70"/>
      <c r="F77" s="70"/>
      <c r="G77" s="71"/>
      <c r="H77" s="71"/>
      <c r="I77" s="71"/>
      <c r="J77" s="70"/>
      <c r="K77" s="72"/>
      <c r="L77" s="73"/>
      <c r="M77" s="74"/>
      <c r="N77" s="74"/>
      <c r="O77" s="74"/>
      <c r="P77" s="74"/>
      <c r="Q77" s="74"/>
      <c r="R77" s="74"/>
      <c r="S77" s="74"/>
      <c r="T77" s="75"/>
      <c r="U77" s="74"/>
      <c r="V77" s="76"/>
      <c r="W77" s="77"/>
      <c r="X77" s="78"/>
      <c r="Y77" s="70"/>
      <c r="Z77" s="70"/>
      <c r="AA77" s="70"/>
      <c r="AB77" s="70"/>
      <c r="AC77" s="70"/>
      <c r="AD77" s="70"/>
      <c r="AE77" s="70"/>
      <c r="AF77" s="79"/>
      <c r="AG77" s="80"/>
      <c r="AH77" s="81"/>
      <c r="AI77" s="82"/>
      <c r="AJ77" s="70"/>
      <c r="AK77" s="70"/>
      <c r="AL77" s="70"/>
      <c r="AM77" s="83"/>
      <c r="AN77" s="84"/>
      <c r="AO77" s="74"/>
      <c r="AP77" s="74"/>
      <c r="AQ77" s="74"/>
      <c r="AR77" s="74"/>
      <c r="AS77" s="85"/>
      <c r="AT77" s="86"/>
      <c r="AU77" s="86"/>
      <c r="AV77" s="86"/>
      <c r="AW77" s="86"/>
      <c r="AX77" s="86"/>
      <c r="AY77" s="86"/>
      <c r="AZ77" s="86"/>
      <c r="BA77" s="87"/>
      <c r="BB77" s="88"/>
      <c r="BC77" s="89"/>
      <c r="BD77" s="74"/>
      <c r="BE77" s="90"/>
      <c r="BF77" s="91"/>
      <c r="BG77" s="92"/>
      <c r="BH77" s="93"/>
      <c r="BI77" s="94"/>
      <c r="BJ77" s="70"/>
      <c r="BK77" s="70"/>
      <c r="BL77" s="95"/>
      <c r="BM77" s="96"/>
      <c r="BN77" s="97"/>
      <c r="BO77" s="98"/>
      <c r="BP77" s="99"/>
      <c r="BQ77" s="100"/>
      <c r="BR77" s="101"/>
      <c r="DD77" s="103" t="s">
        <v>85</v>
      </c>
      <c r="DE77" s="103" t="s">
        <v>90</v>
      </c>
      <c r="DF77" s="103" t="s">
        <v>91</v>
      </c>
      <c r="DG77" s="104" t="e">
        <f t="shared" si="32"/>
        <v>#DIV/0!</v>
      </c>
      <c r="DH77" s="104" t="e">
        <f t="shared" si="33"/>
        <v>#DIV/0!</v>
      </c>
      <c r="DI77" s="104" t="e">
        <f t="shared" si="34"/>
        <v>#DIV/0!</v>
      </c>
    </row>
    <row r="78" spans="1:113" x14ac:dyDescent="0.25">
      <c r="A78" s="68">
        <v>67</v>
      </c>
      <c r="B78" s="69"/>
      <c r="C78" s="70"/>
      <c r="D78" s="69"/>
      <c r="E78" s="70"/>
      <c r="F78" s="70"/>
      <c r="G78" s="71"/>
      <c r="H78" s="71"/>
      <c r="I78" s="71"/>
      <c r="J78" s="70"/>
      <c r="K78" s="72"/>
      <c r="L78" s="73"/>
      <c r="M78" s="74"/>
      <c r="N78" s="74"/>
      <c r="O78" s="74"/>
      <c r="P78" s="74"/>
      <c r="Q78" s="74"/>
      <c r="R78" s="74"/>
      <c r="S78" s="74"/>
      <c r="T78" s="75"/>
      <c r="U78" s="74"/>
      <c r="V78" s="76"/>
      <c r="W78" s="77"/>
      <c r="X78" s="78"/>
      <c r="Y78" s="70"/>
      <c r="Z78" s="70"/>
      <c r="AA78" s="70"/>
      <c r="AB78" s="70"/>
      <c r="AC78" s="70"/>
      <c r="AD78" s="70"/>
      <c r="AE78" s="70"/>
      <c r="AF78" s="79"/>
      <c r="AG78" s="80"/>
      <c r="AH78" s="81"/>
      <c r="AI78" s="82"/>
      <c r="AJ78" s="70"/>
      <c r="AK78" s="70"/>
      <c r="AL78" s="70"/>
      <c r="AM78" s="83"/>
      <c r="AN78" s="84"/>
      <c r="AO78" s="74"/>
      <c r="AP78" s="74"/>
      <c r="AQ78" s="74"/>
      <c r="AR78" s="74"/>
      <c r="AS78" s="85"/>
      <c r="AT78" s="86"/>
      <c r="AU78" s="86"/>
      <c r="AV78" s="86"/>
      <c r="AW78" s="86"/>
      <c r="AX78" s="86"/>
      <c r="AY78" s="86"/>
      <c r="AZ78" s="86"/>
      <c r="BA78" s="87"/>
      <c r="BB78" s="88"/>
      <c r="BC78" s="89"/>
      <c r="BD78" s="74"/>
      <c r="BE78" s="90"/>
      <c r="BF78" s="91"/>
      <c r="BG78" s="92"/>
      <c r="BH78" s="93"/>
      <c r="BI78" s="94"/>
      <c r="BJ78" s="70"/>
      <c r="BK78" s="70"/>
      <c r="BL78" s="95"/>
      <c r="BM78" s="96"/>
      <c r="BN78" s="97"/>
      <c r="BO78" s="98"/>
      <c r="BP78" s="99"/>
      <c r="BQ78" s="100"/>
      <c r="BR78" s="101"/>
      <c r="DD78" s="103" t="s">
        <v>85</v>
      </c>
      <c r="DE78" s="103" t="s">
        <v>90</v>
      </c>
      <c r="DF78" s="103" t="s">
        <v>91</v>
      </c>
      <c r="DG78" s="104" t="e">
        <f t="shared" si="32"/>
        <v>#DIV/0!</v>
      </c>
      <c r="DH78" s="104" t="e">
        <f t="shared" si="33"/>
        <v>#DIV/0!</v>
      </c>
      <c r="DI78" s="104" t="e">
        <f t="shared" si="34"/>
        <v>#DIV/0!</v>
      </c>
    </row>
    <row r="79" spans="1:113" x14ac:dyDescent="0.25">
      <c r="A79" s="68">
        <v>68</v>
      </c>
      <c r="B79" s="69"/>
      <c r="C79" s="70"/>
      <c r="D79" s="69"/>
      <c r="E79" s="70"/>
      <c r="F79" s="70"/>
      <c r="G79" s="71"/>
      <c r="H79" s="71"/>
      <c r="I79" s="71"/>
      <c r="J79" s="70"/>
      <c r="K79" s="72"/>
      <c r="L79" s="73"/>
      <c r="M79" s="74"/>
      <c r="N79" s="74"/>
      <c r="O79" s="74"/>
      <c r="P79" s="74"/>
      <c r="Q79" s="74"/>
      <c r="R79" s="74"/>
      <c r="S79" s="74"/>
      <c r="T79" s="75"/>
      <c r="U79" s="74"/>
      <c r="V79" s="76"/>
      <c r="W79" s="77"/>
      <c r="X79" s="78"/>
      <c r="Y79" s="70"/>
      <c r="Z79" s="70"/>
      <c r="AA79" s="70"/>
      <c r="AB79" s="70"/>
      <c r="AC79" s="70"/>
      <c r="AD79" s="70"/>
      <c r="AE79" s="70"/>
      <c r="AF79" s="79"/>
      <c r="AG79" s="80"/>
      <c r="AH79" s="81"/>
      <c r="AI79" s="82"/>
      <c r="AJ79" s="70"/>
      <c r="AK79" s="70"/>
      <c r="AL79" s="70"/>
      <c r="AM79" s="83"/>
      <c r="AN79" s="84"/>
      <c r="AO79" s="74"/>
      <c r="AP79" s="74"/>
      <c r="AQ79" s="74"/>
      <c r="AR79" s="74"/>
      <c r="AS79" s="85"/>
      <c r="AT79" s="86"/>
      <c r="AU79" s="86"/>
      <c r="AV79" s="86"/>
      <c r="AW79" s="86"/>
      <c r="AX79" s="86"/>
      <c r="AY79" s="86"/>
      <c r="AZ79" s="86"/>
      <c r="BA79" s="87"/>
      <c r="BB79" s="88"/>
      <c r="BC79" s="89"/>
      <c r="BD79" s="74"/>
      <c r="BE79" s="90"/>
      <c r="BF79" s="91"/>
      <c r="BG79" s="92"/>
      <c r="BH79" s="93"/>
      <c r="BI79" s="94"/>
      <c r="BJ79" s="70"/>
      <c r="BK79" s="70"/>
      <c r="BL79" s="95"/>
      <c r="BM79" s="96"/>
      <c r="BN79" s="97"/>
      <c r="BO79" s="98"/>
      <c r="BP79" s="99"/>
      <c r="BQ79" s="100"/>
      <c r="BR79" s="101"/>
      <c r="DD79" s="103" t="s">
        <v>85</v>
      </c>
      <c r="DE79" s="103" t="s">
        <v>90</v>
      </c>
      <c r="DF79" s="103" t="s">
        <v>91</v>
      </c>
      <c r="DG79" s="104" t="e">
        <f t="shared" si="32"/>
        <v>#DIV/0!</v>
      </c>
      <c r="DH79" s="104" t="e">
        <f t="shared" si="33"/>
        <v>#DIV/0!</v>
      </c>
      <c r="DI79" s="104" t="e">
        <f t="shared" si="34"/>
        <v>#DIV/0!</v>
      </c>
    </row>
    <row r="80" spans="1:113" x14ac:dyDescent="0.25">
      <c r="A80" s="68">
        <v>69</v>
      </c>
      <c r="B80" s="69"/>
      <c r="C80" s="70"/>
      <c r="D80" s="69"/>
      <c r="E80" s="70"/>
      <c r="F80" s="70"/>
      <c r="G80" s="71"/>
      <c r="H80" s="71"/>
      <c r="I80" s="71"/>
      <c r="J80" s="70"/>
      <c r="K80" s="72"/>
      <c r="L80" s="73"/>
      <c r="M80" s="74"/>
      <c r="N80" s="74"/>
      <c r="O80" s="74"/>
      <c r="P80" s="74"/>
      <c r="Q80" s="74"/>
      <c r="R80" s="74"/>
      <c r="S80" s="74"/>
      <c r="T80" s="75"/>
      <c r="U80" s="74"/>
      <c r="V80" s="76"/>
      <c r="W80" s="77"/>
      <c r="X80" s="78"/>
      <c r="Y80" s="70"/>
      <c r="Z80" s="70"/>
      <c r="AA80" s="70"/>
      <c r="AB80" s="70"/>
      <c r="AC80" s="70"/>
      <c r="AD80" s="70"/>
      <c r="AE80" s="70"/>
      <c r="AF80" s="79"/>
      <c r="AG80" s="80"/>
      <c r="AH80" s="81"/>
      <c r="AI80" s="82"/>
      <c r="AJ80" s="70"/>
      <c r="AK80" s="70"/>
      <c r="AL80" s="70"/>
      <c r="AM80" s="83"/>
      <c r="AN80" s="84"/>
      <c r="AO80" s="74"/>
      <c r="AP80" s="74"/>
      <c r="AQ80" s="74"/>
      <c r="AR80" s="74"/>
      <c r="AS80" s="85"/>
      <c r="AT80" s="86"/>
      <c r="AU80" s="86"/>
      <c r="AV80" s="86"/>
      <c r="AW80" s="86"/>
      <c r="AX80" s="86"/>
      <c r="AY80" s="86"/>
      <c r="AZ80" s="86"/>
      <c r="BA80" s="87"/>
      <c r="BB80" s="88"/>
      <c r="BC80" s="89"/>
      <c r="BD80" s="74"/>
      <c r="BE80" s="90"/>
      <c r="BF80" s="91"/>
      <c r="BG80" s="92"/>
      <c r="BH80" s="93"/>
      <c r="BI80" s="94"/>
      <c r="BJ80" s="70"/>
      <c r="BK80" s="70"/>
      <c r="BL80" s="95"/>
      <c r="BM80" s="96"/>
      <c r="BN80" s="97"/>
      <c r="BO80" s="98"/>
      <c r="BP80" s="99"/>
      <c r="BQ80" s="100"/>
      <c r="BR80" s="101"/>
      <c r="DD80" s="103" t="s">
        <v>85</v>
      </c>
      <c r="DE80" s="103" t="s">
        <v>90</v>
      </c>
      <c r="DF80" s="103" t="s">
        <v>91</v>
      </c>
      <c r="DG80" s="104" t="e">
        <f t="shared" si="32"/>
        <v>#DIV/0!</v>
      </c>
      <c r="DH80" s="104" t="e">
        <f t="shared" si="33"/>
        <v>#DIV/0!</v>
      </c>
      <c r="DI80" s="104" t="e">
        <f t="shared" si="34"/>
        <v>#DIV/0!</v>
      </c>
    </row>
    <row r="81" spans="1:113" x14ac:dyDescent="0.25">
      <c r="A81" s="68">
        <v>70</v>
      </c>
      <c r="B81" s="69"/>
      <c r="C81" s="70"/>
      <c r="D81" s="69"/>
      <c r="E81" s="70"/>
      <c r="F81" s="70"/>
      <c r="G81" s="71"/>
      <c r="H81" s="71"/>
      <c r="I81" s="71"/>
      <c r="J81" s="70"/>
      <c r="K81" s="72"/>
      <c r="L81" s="73"/>
      <c r="M81" s="74"/>
      <c r="N81" s="74"/>
      <c r="O81" s="74"/>
      <c r="P81" s="74"/>
      <c r="Q81" s="74"/>
      <c r="R81" s="74"/>
      <c r="S81" s="74"/>
      <c r="T81" s="75"/>
      <c r="U81" s="74"/>
      <c r="V81" s="76"/>
      <c r="W81" s="77"/>
      <c r="X81" s="78"/>
      <c r="Y81" s="70"/>
      <c r="Z81" s="70"/>
      <c r="AA81" s="70"/>
      <c r="AB81" s="70"/>
      <c r="AC81" s="70"/>
      <c r="AD81" s="70"/>
      <c r="AE81" s="70"/>
      <c r="AF81" s="79"/>
      <c r="AG81" s="80"/>
      <c r="AH81" s="81"/>
      <c r="AI81" s="82"/>
      <c r="AJ81" s="70"/>
      <c r="AK81" s="70"/>
      <c r="AL81" s="70"/>
      <c r="AM81" s="83"/>
      <c r="AN81" s="84"/>
      <c r="AO81" s="74"/>
      <c r="AP81" s="74"/>
      <c r="AQ81" s="74"/>
      <c r="AR81" s="74"/>
      <c r="AS81" s="85"/>
      <c r="AT81" s="86"/>
      <c r="AU81" s="86"/>
      <c r="AV81" s="86"/>
      <c r="AW81" s="86"/>
      <c r="AX81" s="86"/>
      <c r="AY81" s="86"/>
      <c r="AZ81" s="86"/>
      <c r="BA81" s="87"/>
      <c r="BB81" s="88"/>
      <c r="BC81" s="89"/>
      <c r="BD81" s="74"/>
      <c r="BE81" s="90"/>
      <c r="BF81" s="91"/>
      <c r="BG81" s="92"/>
      <c r="BH81" s="93"/>
      <c r="BI81" s="94"/>
      <c r="BJ81" s="70"/>
      <c r="BK81" s="70"/>
      <c r="BL81" s="95"/>
      <c r="BM81" s="96"/>
      <c r="BN81" s="97"/>
      <c r="BO81" s="98"/>
      <c r="BP81" s="99"/>
      <c r="BQ81" s="100"/>
      <c r="BR81" s="101"/>
      <c r="DD81" s="103" t="s">
        <v>85</v>
      </c>
      <c r="DE81" s="103" t="s">
        <v>90</v>
      </c>
      <c r="DF81" s="103" t="s">
        <v>91</v>
      </c>
      <c r="DG81" s="104" t="e">
        <f t="shared" si="32"/>
        <v>#DIV/0!</v>
      </c>
      <c r="DH81" s="104" t="e">
        <f t="shared" si="33"/>
        <v>#DIV/0!</v>
      </c>
      <c r="DI81" s="104" t="e">
        <f t="shared" si="34"/>
        <v>#DIV/0!</v>
      </c>
    </row>
    <row r="82" spans="1:113" x14ac:dyDescent="0.25">
      <c r="A82" s="68">
        <v>71</v>
      </c>
      <c r="B82" s="69"/>
      <c r="C82" s="70"/>
      <c r="D82" s="69"/>
      <c r="E82" s="70"/>
      <c r="F82" s="70"/>
      <c r="G82" s="71"/>
      <c r="H82" s="71"/>
      <c r="I82" s="71"/>
      <c r="J82" s="70"/>
      <c r="K82" s="72"/>
      <c r="L82" s="73"/>
      <c r="M82" s="74"/>
      <c r="N82" s="74"/>
      <c r="O82" s="74"/>
      <c r="P82" s="74"/>
      <c r="Q82" s="74"/>
      <c r="R82" s="74"/>
      <c r="S82" s="74"/>
      <c r="T82" s="75"/>
      <c r="U82" s="74"/>
      <c r="V82" s="76"/>
      <c r="W82" s="77"/>
      <c r="X82" s="78"/>
      <c r="Y82" s="70"/>
      <c r="Z82" s="70"/>
      <c r="AA82" s="70"/>
      <c r="AB82" s="70"/>
      <c r="AC82" s="70"/>
      <c r="AD82" s="70"/>
      <c r="AE82" s="70"/>
      <c r="AF82" s="79"/>
      <c r="AG82" s="80"/>
      <c r="AH82" s="81"/>
      <c r="AI82" s="82"/>
      <c r="AJ82" s="70"/>
      <c r="AK82" s="70"/>
      <c r="AL82" s="70"/>
      <c r="AM82" s="83"/>
      <c r="AN82" s="84"/>
      <c r="AO82" s="74"/>
      <c r="AP82" s="74"/>
      <c r="AQ82" s="74"/>
      <c r="AR82" s="74"/>
      <c r="AS82" s="85"/>
      <c r="AT82" s="86"/>
      <c r="AU82" s="86"/>
      <c r="AV82" s="86"/>
      <c r="AW82" s="86"/>
      <c r="AX82" s="86"/>
      <c r="AY82" s="86"/>
      <c r="AZ82" s="86"/>
      <c r="BA82" s="87"/>
      <c r="BB82" s="88"/>
      <c r="BC82" s="89"/>
      <c r="BD82" s="74"/>
      <c r="BE82" s="90"/>
      <c r="BF82" s="91"/>
      <c r="BG82" s="92"/>
      <c r="BH82" s="93"/>
      <c r="BI82" s="94"/>
      <c r="BJ82" s="70"/>
      <c r="BK82" s="70"/>
      <c r="BL82" s="95"/>
      <c r="BM82" s="96"/>
      <c r="BN82" s="97"/>
      <c r="BO82" s="98"/>
      <c r="BP82" s="99"/>
      <c r="BQ82" s="100"/>
      <c r="BR82" s="101"/>
      <c r="DD82" s="103" t="s">
        <v>85</v>
      </c>
      <c r="DE82" s="103" t="s">
        <v>90</v>
      </c>
      <c r="DF82" s="103" t="s">
        <v>91</v>
      </c>
      <c r="DG82" s="104" t="e">
        <f t="shared" si="32"/>
        <v>#DIV/0!</v>
      </c>
      <c r="DH82" s="104" t="e">
        <f t="shared" si="33"/>
        <v>#DIV/0!</v>
      </c>
      <c r="DI82" s="104" t="e">
        <f t="shared" si="34"/>
        <v>#DIV/0!</v>
      </c>
    </row>
    <row r="83" spans="1:113" x14ac:dyDescent="0.25">
      <c r="A83" s="68">
        <v>72</v>
      </c>
      <c r="B83" s="69"/>
      <c r="C83" s="70"/>
      <c r="D83" s="69"/>
      <c r="E83" s="70"/>
      <c r="F83" s="70"/>
      <c r="G83" s="71"/>
      <c r="H83" s="71"/>
      <c r="I83" s="71"/>
      <c r="J83" s="70"/>
      <c r="K83" s="72"/>
      <c r="L83" s="73"/>
      <c r="M83" s="74"/>
      <c r="N83" s="74"/>
      <c r="O83" s="74"/>
      <c r="P83" s="74"/>
      <c r="Q83" s="74"/>
      <c r="R83" s="74"/>
      <c r="S83" s="74"/>
      <c r="T83" s="75"/>
      <c r="U83" s="74"/>
      <c r="V83" s="76"/>
      <c r="W83" s="77"/>
      <c r="X83" s="78"/>
      <c r="Y83" s="70"/>
      <c r="Z83" s="70"/>
      <c r="AA83" s="70"/>
      <c r="AB83" s="70"/>
      <c r="AC83" s="70"/>
      <c r="AD83" s="70"/>
      <c r="AE83" s="70"/>
      <c r="AF83" s="79"/>
      <c r="AG83" s="80"/>
      <c r="AH83" s="81"/>
      <c r="AI83" s="82"/>
      <c r="AJ83" s="70"/>
      <c r="AK83" s="70"/>
      <c r="AL83" s="70"/>
      <c r="AM83" s="83"/>
      <c r="AN83" s="84"/>
      <c r="AO83" s="74"/>
      <c r="AP83" s="74"/>
      <c r="AQ83" s="74"/>
      <c r="AR83" s="74"/>
      <c r="AS83" s="85"/>
      <c r="AT83" s="86"/>
      <c r="AU83" s="86"/>
      <c r="AV83" s="86"/>
      <c r="AW83" s="86"/>
      <c r="AX83" s="86"/>
      <c r="AY83" s="86"/>
      <c r="AZ83" s="86"/>
      <c r="BA83" s="87"/>
      <c r="BB83" s="88"/>
      <c r="BC83" s="89"/>
      <c r="BD83" s="74"/>
      <c r="BE83" s="90"/>
      <c r="BF83" s="91"/>
      <c r="BG83" s="92"/>
      <c r="BH83" s="93"/>
      <c r="BI83" s="94"/>
      <c r="BJ83" s="70"/>
      <c r="BK83" s="70"/>
      <c r="BL83" s="95"/>
      <c r="BM83" s="96"/>
      <c r="BN83" s="97"/>
      <c r="BO83" s="98"/>
      <c r="BP83" s="99"/>
      <c r="BQ83" s="100"/>
      <c r="BR83" s="101"/>
      <c r="DD83" s="103" t="s">
        <v>85</v>
      </c>
      <c r="DE83" s="103" t="s">
        <v>90</v>
      </c>
      <c r="DF83" s="103" t="s">
        <v>91</v>
      </c>
      <c r="DG83" s="104" t="e">
        <f t="shared" si="32"/>
        <v>#DIV/0!</v>
      </c>
      <c r="DH83" s="104" t="e">
        <f t="shared" si="33"/>
        <v>#DIV/0!</v>
      </c>
      <c r="DI83" s="104" t="e">
        <f t="shared" si="34"/>
        <v>#DIV/0!</v>
      </c>
    </row>
    <row r="84" spans="1:113" x14ac:dyDescent="0.25">
      <c r="A84" s="68">
        <v>73</v>
      </c>
      <c r="B84" s="69"/>
      <c r="C84" s="70"/>
      <c r="D84" s="69"/>
      <c r="E84" s="70"/>
      <c r="F84" s="70"/>
      <c r="G84" s="71"/>
      <c r="H84" s="71"/>
      <c r="I84" s="71"/>
      <c r="J84" s="70"/>
      <c r="K84" s="72"/>
      <c r="L84" s="73"/>
      <c r="M84" s="74"/>
      <c r="N84" s="74"/>
      <c r="O84" s="74"/>
      <c r="P84" s="74"/>
      <c r="Q84" s="74"/>
      <c r="R84" s="74"/>
      <c r="S84" s="74"/>
      <c r="T84" s="75"/>
      <c r="U84" s="74"/>
      <c r="V84" s="76"/>
      <c r="W84" s="77"/>
      <c r="X84" s="78"/>
      <c r="Y84" s="70"/>
      <c r="Z84" s="70"/>
      <c r="AA84" s="70"/>
      <c r="AB84" s="70"/>
      <c r="AC84" s="70"/>
      <c r="AD84" s="70"/>
      <c r="AE84" s="70"/>
      <c r="AF84" s="79"/>
      <c r="AG84" s="80"/>
      <c r="AH84" s="81"/>
      <c r="AI84" s="82"/>
      <c r="AJ84" s="70"/>
      <c r="AK84" s="70"/>
      <c r="AL84" s="70"/>
      <c r="AM84" s="83"/>
      <c r="AN84" s="84"/>
      <c r="AO84" s="74"/>
      <c r="AP84" s="74"/>
      <c r="AQ84" s="74"/>
      <c r="AR84" s="74"/>
      <c r="AS84" s="85"/>
      <c r="AT84" s="86"/>
      <c r="AU84" s="86"/>
      <c r="AV84" s="86"/>
      <c r="AW84" s="86"/>
      <c r="AX84" s="86"/>
      <c r="AY84" s="86"/>
      <c r="AZ84" s="86"/>
      <c r="BA84" s="87"/>
      <c r="BB84" s="88"/>
      <c r="BC84" s="89"/>
      <c r="BD84" s="74"/>
      <c r="BE84" s="90"/>
      <c r="BF84" s="91"/>
      <c r="BG84" s="92"/>
      <c r="BH84" s="93"/>
      <c r="BI84" s="94"/>
      <c r="BJ84" s="70"/>
      <c r="BK84" s="70"/>
      <c r="BL84" s="95"/>
      <c r="BM84" s="96"/>
      <c r="BN84" s="97"/>
      <c r="BO84" s="98"/>
      <c r="BP84" s="99"/>
      <c r="BQ84" s="100"/>
      <c r="BR84" s="101"/>
      <c r="DD84" s="103" t="s">
        <v>85</v>
      </c>
      <c r="DE84" s="103" t="s">
        <v>90</v>
      </c>
      <c r="DF84" s="103" t="s">
        <v>91</v>
      </c>
      <c r="DG84" s="104" t="e">
        <f t="shared" si="32"/>
        <v>#DIV/0!</v>
      </c>
      <c r="DH84" s="104" t="e">
        <f t="shared" si="33"/>
        <v>#DIV/0!</v>
      </c>
      <c r="DI84" s="104" t="e">
        <f t="shared" si="34"/>
        <v>#DIV/0!</v>
      </c>
    </row>
    <row r="85" spans="1:113" x14ac:dyDescent="0.25">
      <c r="A85" s="68">
        <v>74</v>
      </c>
      <c r="B85" s="69"/>
      <c r="C85" s="70"/>
      <c r="D85" s="69"/>
      <c r="E85" s="70"/>
      <c r="F85" s="70"/>
      <c r="G85" s="71"/>
      <c r="H85" s="71"/>
      <c r="I85" s="71"/>
      <c r="J85" s="70"/>
      <c r="K85" s="72"/>
      <c r="L85" s="73"/>
      <c r="M85" s="74"/>
      <c r="N85" s="74"/>
      <c r="O85" s="74"/>
      <c r="P85" s="74"/>
      <c r="Q85" s="74"/>
      <c r="R85" s="74"/>
      <c r="S85" s="74"/>
      <c r="T85" s="75"/>
      <c r="U85" s="74"/>
      <c r="V85" s="76"/>
      <c r="W85" s="77"/>
      <c r="X85" s="78"/>
      <c r="Y85" s="70"/>
      <c r="Z85" s="70"/>
      <c r="AA85" s="70"/>
      <c r="AB85" s="70"/>
      <c r="AC85" s="70"/>
      <c r="AD85" s="70"/>
      <c r="AE85" s="70"/>
      <c r="AF85" s="79"/>
      <c r="AG85" s="80"/>
      <c r="AH85" s="81"/>
      <c r="AI85" s="82"/>
      <c r="AJ85" s="70"/>
      <c r="AK85" s="70"/>
      <c r="AL85" s="70"/>
      <c r="AM85" s="83"/>
      <c r="AN85" s="84"/>
      <c r="AO85" s="74"/>
      <c r="AP85" s="74"/>
      <c r="AQ85" s="74"/>
      <c r="AR85" s="74"/>
      <c r="AS85" s="85"/>
      <c r="AT85" s="86"/>
      <c r="AU85" s="86"/>
      <c r="AV85" s="86"/>
      <c r="AW85" s="86"/>
      <c r="AX85" s="86"/>
      <c r="AY85" s="86"/>
      <c r="AZ85" s="86"/>
      <c r="BA85" s="87"/>
      <c r="BB85" s="88"/>
      <c r="BC85" s="89"/>
      <c r="BD85" s="74"/>
      <c r="BE85" s="90"/>
      <c r="BF85" s="91"/>
      <c r="BG85" s="92"/>
      <c r="BH85" s="93"/>
      <c r="BI85" s="94"/>
      <c r="BJ85" s="70"/>
      <c r="BK85" s="70"/>
      <c r="BL85" s="95"/>
      <c r="BM85" s="96"/>
      <c r="BN85" s="97"/>
      <c r="BO85" s="98"/>
      <c r="BP85" s="99"/>
      <c r="BQ85" s="100"/>
      <c r="BR85" s="101"/>
      <c r="DD85" s="103" t="s">
        <v>85</v>
      </c>
      <c r="DE85" s="103" t="s">
        <v>90</v>
      </c>
      <c r="DF85" s="103" t="s">
        <v>91</v>
      </c>
      <c r="DG85" s="104" t="e">
        <f t="shared" si="32"/>
        <v>#DIV/0!</v>
      </c>
      <c r="DH85" s="104" t="e">
        <f t="shared" si="33"/>
        <v>#DIV/0!</v>
      </c>
      <c r="DI85" s="104" t="e">
        <f t="shared" si="34"/>
        <v>#DIV/0!</v>
      </c>
    </row>
    <row r="86" spans="1:113" x14ac:dyDescent="0.25">
      <c r="A86" s="68">
        <v>75</v>
      </c>
      <c r="B86" s="69"/>
      <c r="C86" s="70"/>
      <c r="D86" s="69"/>
      <c r="E86" s="70"/>
      <c r="F86" s="70"/>
      <c r="G86" s="71"/>
      <c r="H86" s="71"/>
      <c r="I86" s="71"/>
      <c r="J86" s="70"/>
      <c r="K86" s="72"/>
      <c r="L86" s="73"/>
      <c r="M86" s="74"/>
      <c r="N86" s="74"/>
      <c r="O86" s="74"/>
      <c r="P86" s="74"/>
      <c r="Q86" s="74"/>
      <c r="R86" s="74"/>
      <c r="S86" s="74"/>
      <c r="T86" s="75"/>
      <c r="U86" s="74"/>
      <c r="V86" s="76"/>
      <c r="W86" s="77"/>
      <c r="X86" s="78"/>
      <c r="Y86" s="70"/>
      <c r="Z86" s="70"/>
      <c r="AA86" s="70"/>
      <c r="AB86" s="70"/>
      <c r="AC86" s="70"/>
      <c r="AD86" s="70"/>
      <c r="AE86" s="70"/>
      <c r="AF86" s="79"/>
      <c r="AG86" s="80"/>
      <c r="AH86" s="81"/>
      <c r="AI86" s="82"/>
      <c r="AJ86" s="70"/>
      <c r="AK86" s="70"/>
      <c r="AL86" s="70"/>
      <c r="AM86" s="83"/>
      <c r="AN86" s="84"/>
      <c r="AO86" s="74"/>
      <c r="AP86" s="74"/>
      <c r="AQ86" s="74"/>
      <c r="AR86" s="74"/>
      <c r="AS86" s="85"/>
      <c r="AT86" s="86"/>
      <c r="AU86" s="86"/>
      <c r="AV86" s="86"/>
      <c r="AW86" s="86"/>
      <c r="AX86" s="86"/>
      <c r="AY86" s="86"/>
      <c r="AZ86" s="86"/>
      <c r="BA86" s="87"/>
      <c r="BB86" s="88"/>
      <c r="BC86" s="89"/>
      <c r="BD86" s="74"/>
      <c r="BE86" s="90"/>
      <c r="BF86" s="91"/>
      <c r="BG86" s="92"/>
      <c r="BH86" s="93"/>
      <c r="BI86" s="94"/>
      <c r="BJ86" s="70"/>
      <c r="BK86" s="70"/>
      <c r="BL86" s="95"/>
      <c r="BM86" s="96"/>
      <c r="BN86" s="97"/>
      <c r="BO86" s="98"/>
      <c r="BP86" s="99"/>
      <c r="BQ86" s="100"/>
      <c r="BR86" s="101"/>
      <c r="DD86" s="103" t="s">
        <v>85</v>
      </c>
      <c r="DE86" s="103" t="s">
        <v>90</v>
      </c>
      <c r="DF86" s="103" t="s">
        <v>91</v>
      </c>
      <c r="DG86" s="104" t="e">
        <f t="shared" si="32"/>
        <v>#DIV/0!</v>
      </c>
      <c r="DH86" s="104" t="e">
        <f t="shared" si="33"/>
        <v>#DIV/0!</v>
      </c>
      <c r="DI86" s="104" t="e">
        <f t="shared" si="34"/>
        <v>#DIV/0!</v>
      </c>
    </row>
    <row r="87" spans="1:113" x14ac:dyDescent="0.25">
      <c r="A87" s="68">
        <v>76</v>
      </c>
      <c r="B87" s="69"/>
      <c r="C87" s="70"/>
      <c r="D87" s="69"/>
      <c r="E87" s="70"/>
      <c r="F87" s="70"/>
      <c r="G87" s="71"/>
      <c r="H87" s="71"/>
      <c r="I87" s="71"/>
      <c r="J87" s="70"/>
      <c r="K87" s="72"/>
      <c r="L87" s="73"/>
      <c r="M87" s="74"/>
      <c r="N87" s="74"/>
      <c r="O87" s="74"/>
      <c r="P87" s="74"/>
      <c r="Q87" s="74"/>
      <c r="R87" s="74"/>
      <c r="S87" s="74"/>
      <c r="T87" s="75"/>
      <c r="U87" s="74"/>
      <c r="V87" s="76"/>
      <c r="W87" s="77"/>
      <c r="X87" s="78"/>
      <c r="Y87" s="70"/>
      <c r="Z87" s="70"/>
      <c r="AA87" s="70"/>
      <c r="AB87" s="70"/>
      <c r="AC87" s="70"/>
      <c r="AD87" s="70"/>
      <c r="AE87" s="70"/>
      <c r="AF87" s="79"/>
      <c r="AG87" s="80"/>
      <c r="AH87" s="81"/>
      <c r="AI87" s="82"/>
      <c r="AJ87" s="70"/>
      <c r="AK87" s="70"/>
      <c r="AL87" s="70"/>
      <c r="AM87" s="83"/>
      <c r="AN87" s="84"/>
      <c r="AO87" s="74"/>
      <c r="AP87" s="74"/>
      <c r="AQ87" s="74"/>
      <c r="AR87" s="74"/>
      <c r="AS87" s="85"/>
      <c r="AT87" s="86"/>
      <c r="AU87" s="86"/>
      <c r="AV87" s="86"/>
      <c r="AW87" s="86"/>
      <c r="AX87" s="86"/>
      <c r="AY87" s="86"/>
      <c r="AZ87" s="86"/>
      <c r="BA87" s="87"/>
      <c r="BB87" s="88"/>
      <c r="BC87" s="89"/>
      <c r="BD87" s="74"/>
      <c r="BE87" s="90"/>
      <c r="BF87" s="91"/>
      <c r="BG87" s="92"/>
      <c r="BH87" s="93"/>
      <c r="BI87" s="94"/>
      <c r="BJ87" s="70"/>
      <c r="BK87" s="70"/>
      <c r="BL87" s="95"/>
      <c r="BM87" s="96"/>
      <c r="BN87" s="97"/>
      <c r="BO87" s="98"/>
      <c r="BP87" s="99"/>
      <c r="BQ87" s="100"/>
      <c r="BR87" s="101"/>
      <c r="DD87" s="103" t="s">
        <v>85</v>
      </c>
      <c r="DE87" s="103" t="s">
        <v>90</v>
      </c>
      <c r="DF87" s="103" t="s">
        <v>91</v>
      </c>
      <c r="DG87" s="104" t="e">
        <f t="shared" si="32"/>
        <v>#DIV/0!</v>
      </c>
      <c r="DH87" s="104" t="e">
        <f t="shared" si="33"/>
        <v>#DIV/0!</v>
      </c>
      <c r="DI87" s="104" t="e">
        <f t="shared" si="34"/>
        <v>#DIV/0!</v>
      </c>
    </row>
    <row r="88" spans="1:113" x14ac:dyDescent="0.25">
      <c r="A88" s="68">
        <v>77</v>
      </c>
      <c r="B88" s="69"/>
      <c r="C88" s="70"/>
      <c r="D88" s="69"/>
      <c r="E88" s="70"/>
      <c r="F88" s="70"/>
      <c r="G88" s="71"/>
      <c r="H88" s="71"/>
      <c r="I88" s="71"/>
      <c r="J88" s="70"/>
      <c r="K88" s="72"/>
      <c r="L88" s="73"/>
      <c r="M88" s="74"/>
      <c r="N88" s="74"/>
      <c r="O88" s="74"/>
      <c r="P88" s="74"/>
      <c r="Q88" s="74"/>
      <c r="R88" s="74"/>
      <c r="S88" s="74"/>
      <c r="T88" s="75"/>
      <c r="U88" s="74"/>
      <c r="V88" s="76"/>
      <c r="W88" s="77"/>
      <c r="X88" s="78"/>
      <c r="Y88" s="70"/>
      <c r="Z88" s="70"/>
      <c r="AA88" s="70"/>
      <c r="AB88" s="70"/>
      <c r="AC88" s="70"/>
      <c r="AD88" s="70"/>
      <c r="AE88" s="70"/>
      <c r="AF88" s="79"/>
      <c r="AG88" s="80"/>
      <c r="AH88" s="81"/>
      <c r="AI88" s="82"/>
      <c r="AJ88" s="70"/>
      <c r="AK88" s="70"/>
      <c r="AL88" s="70"/>
      <c r="AM88" s="83"/>
      <c r="AN88" s="84"/>
      <c r="AO88" s="74"/>
      <c r="AP88" s="74"/>
      <c r="AQ88" s="74"/>
      <c r="AR88" s="74"/>
      <c r="AS88" s="85"/>
      <c r="AT88" s="86"/>
      <c r="AU88" s="86"/>
      <c r="AV88" s="86"/>
      <c r="AW88" s="86"/>
      <c r="AX88" s="86"/>
      <c r="AY88" s="86"/>
      <c r="AZ88" s="86"/>
      <c r="BA88" s="87"/>
      <c r="BB88" s="88"/>
      <c r="BC88" s="89"/>
      <c r="BD88" s="74"/>
      <c r="BE88" s="90"/>
      <c r="BF88" s="91"/>
      <c r="BG88" s="92"/>
      <c r="BH88" s="93"/>
      <c r="BI88" s="94"/>
      <c r="BJ88" s="70"/>
      <c r="BK88" s="70"/>
      <c r="BL88" s="95"/>
      <c r="BM88" s="96"/>
      <c r="BN88" s="97"/>
      <c r="BO88" s="98"/>
      <c r="BP88" s="99"/>
      <c r="BQ88" s="100"/>
      <c r="BR88" s="101"/>
      <c r="DD88" s="103" t="s">
        <v>85</v>
      </c>
      <c r="DE88" s="103" t="s">
        <v>90</v>
      </c>
      <c r="DF88" s="103" t="s">
        <v>91</v>
      </c>
      <c r="DG88" s="104" t="e">
        <f t="shared" si="32"/>
        <v>#DIV/0!</v>
      </c>
      <c r="DH88" s="104" t="e">
        <f t="shared" si="33"/>
        <v>#DIV/0!</v>
      </c>
      <c r="DI88" s="104" t="e">
        <f t="shared" si="34"/>
        <v>#DIV/0!</v>
      </c>
    </row>
    <row r="89" spans="1:113" x14ac:dyDescent="0.25">
      <c r="A89" s="68">
        <v>78</v>
      </c>
      <c r="B89" s="69"/>
      <c r="C89" s="70"/>
      <c r="D89" s="69"/>
      <c r="E89" s="70"/>
      <c r="F89" s="70"/>
      <c r="G89" s="71"/>
      <c r="H89" s="71"/>
      <c r="I89" s="71"/>
      <c r="J89" s="70"/>
      <c r="K89" s="72"/>
      <c r="L89" s="73"/>
      <c r="M89" s="74"/>
      <c r="N89" s="74"/>
      <c r="O89" s="74"/>
      <c r="P89" s="74"/>
      <c r="Q89" s="74"/>
      <c r="R89" s="74"/>
      <c r="S89" s="74"/>
      <c r="T89" s="75"/>
      <c r="U89" s="74"/>
      <c r="V89" s="76"/>
      <c r="W89" s="77"/>
      <c r="X89" s="78"/>
      <c r="Y89" s="70"/>
      <c r="Z89" s="70"/>
      <c r="AA89" s="70"/>
      <c r="AB89" s="70"/>
      <c r="AC89" s="70"/>
      <c r="AD89" s="70"/>
      <c r="AE89" s="70"/>
      <c r="AF89" s="79"/>
      <c r="AG89" s="80"/>
      <c r="AH89" s="81"/>
      <c r="AI89" s="82"/>
      <c r="AJ89" s="70"/>
      <c r="AK89" s="70"/>
      <c r="AL89" s="70"/>
      <c r="AM89" s="83"/>
      <c r="AN89" s="84"/>
      <c r="AO89" s="74"/>
      <c r="AP89" s="74"/>
      <c r="AQ89" s="74"/>
      <c r="AR89" s="74"/>
      <c r="AS89" s="85"/>
      <c r="AT89" s="86"/>
      <c r="AU89" s="86"/>
      <c r="AV89" s="86"/>
      <c r="AW89" s="86"/>
      <c r="AX89" s="86"/>
      <c r="AY89" s="86"/>
      <c r="AZ89" s="86"/>
      <c r="BA89" s="87"/>
      <c r="BB89" s="88"/>
      <c r="BC89" s="89"/>
      <c r="BD89" s="74"/>
      <c r="BE89" s="90"/>
      <c r="BF89" s="91"/>
      <c r="BG89" s="92"/>
      <c r="BH89" s="93"/>
      <c r="BI89" s="94"/>
      <c r="BJ89" s="70"/>
      <c r="BK89" s="70"/>
      <c r="BL89" s="95"/>
      <c r="BM89" s="96"/>
      <c r="BN89" s="97"/>
      <c r="BO89" s="98"/>
      <c r="BP89" s="99"/>
      <c r="BQ89" s="100"/>
      <c r="BR89" s="101"/>
      <c r="DD89" s="103" t="s">
        <v>85</v>
      </c>
      <c r="DE89" s="103" t="s">
        <v>90</v>
      </c>
      <c r="DF89" s="103" t="s">
        <v>91</v>
      </c>
      <c r="DG89" s="104" t="e">
        <f t="shared" si="32"/>
        <v>#DIV/0!</v>
      </c>
      <c r="DH89" s="104" t="e">
        <f t="shared" si="33"/>
        <v>#DIV/0!</v>
      </c>
      <c r="DI89" s="104" t="e">
        <f t="shared" si="34"/>
        <v>#DIV/0!</v>
      </c>
    </row>
    <row r="90" spans="1:113" x14ac:dyDescent="0.25">
      <c r="A90" s="68">
        <v>79</v>
      </c>
      <c r="B90" s="69"/>
      <c r="C90" s="70"/>
      <c r="D90" s="69"/>
      <c r="E90" s="70"/>
      <c r="F90" s="70"/>
      <c r="G90" s="71"/>
      <c r="H90" s="71"/>
      <c r="I90" s="71"/>
      <c r="J90" s="70"/>
      <c r="K90" s="72"/>
      <c r="L90" s="73"/>
      <c r="M90" s="74"/>
      <c r="N90" s="74"/>
      <c r="O90" s="74"/>
      <c r="P90" s="74"/>
      <c r="Q90" s="74"/>
      <c r="R90" s="74"/>
      <c r="S90" s="74"/>
      <c r="T90" s="75"/>
      <c r="U90" s="74"/>
      <c r="V90" s="76"/>
      <c r="W90" s="77"/>
      <c r="X90" s="78"/>
      <c r="Y90" s="70"/>
      <c r="Z90" s="70"/>
      <c r="AA90" s="70"/>
      <c r="AB90" s="70"/>
      <c r="AC90" s="70"/>
      <c r="AD90" s="70"/>
      <c r="AE90" s="70"/>
      <c r="AF90" s="79"/>
      <c r="AG90" s="80"/>
      <c r="AH90" s="81"/>
      <c r="AI90" s="82"/>
      <c r="AJ90" s="70"/>
      <c r="AK90" s="70"/>
      <c r="AL90" s="70"/>
      <c r="AM90" s="83"/>
      <c r="AN90" s="84"/>
      <c r="AO90" s="74"/>
      <c r="AP90" s="74"/>
      <c r="AQ90" s="74"/>
      <c r="AR90" s="74"/>
      <c r="AS90" s="85"/>
      <c r="AT90" s="86"/>
      <c r="AU90" s="86"/>
      <c r="AV90" s="86"/>
      <c r="AW90" s="86"/>
      <c r="AX90" s="86"/>
      <c r="AY90" s="86"/>
      <c r="AZ90" s="86"/>
      <c r="BA90" s="87"/>
      <c r="BB90" s="88"/>
      <c r="BC90" s="89"/>
      <c r="BD90" s="74"/>
      <c r="BE90" s="90"/>
      <c r="BF90" s="91"/>
      <c r="BG90" s="92"/>
      <c r="BH90" s="93"/>
      <c r="BI90" s="94"/>
      <c r="BJ90" s="70"/>
      <c r="BK90" s="70"/>
      <c r="BL90" s="95"/>
      <c r="BM90" s="96"/>
      <c r="BN90" s="97"/>
      <c r="BO90" s="98"/>
      <c r="BP90" s="99"/>
      <c r="BQ90" s="100"/>
      <c r="BR90" s="101"/>
      <c r="DD90" s="103" t="s">
        <v>85</v>
      </c>
      <c r="DE90" s="103" t="s">
        <v>90</v>
      </c>
      <c r="DF90" s="103" t="s">
        <v>91</v>
      </c>
      <c r="DG90" s="104" t="e">
        <f t="shared" si="32"/>
        <v>#DIV/0!</v>
      </c>
      <c r="DH90" s="104" t="e">
        <f t="shared" si="33"/>
        <v>#DIV/0!</v>
      </c>
      <c r="DI90" s="104" t="e">
        <f t="shared" si="34"/>
        <v>#DIV/0!</v>
      </c>
    </row>
    <row r="91" spans="1:113" x14ac:dyDescent="0.25">
      <c r="A91" s="68">
        <v>80</v>
      </c>
      <c r="B91" s="69"/>
      <c r="C91" s="70"/>
      <c r="D91" s="69"/>
      <c r="E91" s="70"/>
      <c r="F91" s="70"/>
      <c r="G91" s="71"/>
      <c r="H91" s="71"/>
      <c r="I91" s="71"/>
      <c r="J91" s="70"/>
      <c r="K91" s="72"/>
      <c r="L91" s="73"/>
      <c r="M91" s="74"/>
      <c r="N91" s="74"/>
      <c r="O91" s="74"/>
      <c r="P91" s="74"/>
      <c r="Q91" s="74"/>
      <c r="R91" s="74"/>
      <c r="S91" s="74"/>
      <c r="T91" s="75"/>
      <c r="U91" s="74"/>
      <c r="V91" s="76"/>
      <c r="W91" s="77"/>
      <c r="X91" s="78"/>
      <c r="Y91" s="70"/>
      <c r="Z91" s="70"/>
      <c r="AA91" s="70"/>
      <c r="AB91" s="70"/>
      <c r="AC91" s="70"/>
      <c r="AD91" s="70"/>
      <c r="AE91" s="70"/>
      <c r="AF91" s="79"/>
      <c r="AG91" s="80"/>
      <c r="AH91" s="81"/>
      <c r="AI91" s="82"/>
      <c r="AJ91" s="70"/>
      <c r="AK91" s="70"/>
      <c r="AL91" s="70"/>
      <c r="AM91" s="83"/>
      <c r="AN91" s="84"/>
      <c r="AO91" s="74"/>
      <c r="AP91" s="74"/>
      <c r="AQ91" s="74"/>
      <c r="AR91" s="74"/>
      <c r="AS91" s="85"/>
      <c r="AT91" s="86"/>
      <c r="AU91" s="86"/>
      <c r="AV91" s="86"/>
      <c r="AW91" s="86"/>
      <c r="AX91" s="86"/>
      <c r="AY91" s="86"/>
      <c r="AZ91" s="86"/>
      <c r="BA91" s="87"/>
      <c r="BB91" s="88"/>
      <c r="BC91" s="89"/>
      <c r="BD91" s="74"/>
      <c r="BE91" s="90"/>
      <c r="BF91" s="91"/>
      <c r="BG91" s="92"/>
      <c r="BH91" s="93"/>
      <c r="BI91" s="94"/>
      <c r="BJ91" s="70"/>
      <c r="BK91" s="70"/>
      <c r="BL91" s="95"/>
      <c r="BM91" s="96"/>
      <c r="BN91" s="97"/>
      <c r="BO91" s="98"/>
      <c r="BP91" s="99"/>
      <c r="BQ91" s="100"/>
      <c r="BR91" s="101"/>
      <c r="DD91" s="103" t="s">
        <v>85</v>
      </c>
      <c r="DE91" s="103" t="s">
        <v>90</v>
      </c>
      <c r="DF91" s="103" t="s">
        <v>91</v>
      </c>
      <c r="DG91" s="104" t="e">
        <f t="shared" si="32"/>
        <v>#DIV/0!</v>
      </c>
      <c r="DH91" s="104" t="e">
        <f t="shared" si="33"/>
        <v>#DIV/0!</v>
      </c>
      <c r="DI91" s="104" t="e">
        <f t="shared" si="34"/>
        <v>#DIV/0!</v>
      </c>
    </row>
    <row r="92" spans="1:113" x14ac:dyDescent="0.25">
      <c r="A92" s="68">
        <v>81</v>
      </c>
      <c r="B92" s="69"/>
      <c r="C92" s="70"/>
      <c r="D92" s="69"/>
      <c r="E92" s="70"/>
      <c r="F92" s="70"/>
      <c r="G92" s="71"/>
      <c r="H92" s="71"/>
      <c r="I92" s="71"/>
      <c r="J92" s="70"/>
      <c r="K92" s="72"/>
      <c r="L92" s="73"/>
      <c r="M92" s="74"/>
      <c r="N92" s="74"/>
      <c r="O92" s="74"/>
      <c r="P92" s="74"/>
      <c r="Q92" s="74"/>
      <c r="R92" s="74"/>
      <c r="S92" s="74"/>
      <c r="T92" s="75"/>
      <c r="U92" s="74"/>
      <c r="V92" s="76"/>
      <c r="W92" s="77"/>
      <c r="X92" s="78"/>
      <c r="Y92" s="70"/>
      <c r="Z92" s="70"/>
      <c r="AA92" s="70"/>
      <c r="AB92" s="70"/>
      <c r="AC92" s="70"/>
      <c r="AD92" s="70"/>
      <c r="AE92" s="70"/>
      <c r="AF92" s="79"/>
      <c r="AG92" s="80"/>
      <c r="AH92" s="81"/>
      <c r="AI92" s="82"/>
      <c r="AJ92" s="70"/>
      <c r="AK92" s="70"/>
      <c r="AL92" s="70"/>
      <c r="AM92" s="83"/>
      <c r="AN92" s="84"/>
      <c r="AO92" s="74"/>
      <c r="AP92" s="74"/>
      <c r="AQ92" s="74"/>
      <c r="AR92" s="74"/>
      <c r="AS92" s="85"/>
      <c r="AT92" s="86"/>
      <c r="AU92" s="86"/>
      <c r="AV92" s="86"/>
      <c r="AW92" s="86"/>
      <c r="AX92" s="86"/>
      <c r="AY92" s="86"/>
      <c r="AZ92" s="86"/>
      <c r="BA92" s="87"/>
      <c r="BB92" s="88"/>
      <c r="BC92" s="89"/>
      <c r="BD92" s="74"/>
      <c r="BE92" s="90"/>
      <c r="BF92" s="91"/>
      <c r="BG92" s="92"/>
      <c r="BH92" s="93"/>
      <c r="BI92" s="94"/>
      <c r="BJ92" s="70"/>
      <c r="BK92" s="70"/>
      <c r="BL92" s="95"/>
      <c r="BM92" s="96"/>
      <c r="BN92" s="97"/>
      <c r="BO92" s="98"/>
      <c r="BP92" s="99"/>
      <c r="BQ92" s="100"/>
      <c r="BR92" s="101"/>
      <c r="DD92" s="103" t="s">
        <v>85</v>
      </c>
      <c r="DE92" s="103" t="s">
        <v>90</v>
      </c>
      <c r="DF92" s="103" t="s">
        <v>91</v>
      </c>
      <c r="DG92" s="104" t="e">
        <f t="shared" si="32"/>
        <v>#DIV/0!</v>
      </c>
      <c r="DH92" s="104" t="e">
        <f t="shared" si="33"/>
        <v>#DIV/0!</v>
      </c>
      <c r="DI92" s="104" t="e">
        <f t="shared" si="34"/>
        <v>#DIV/0!</v>
      </c>
    </row>
    <row r="93" spans="1:113" x14ac:dyDescent="0.25">
      <c r="A93" s="68">
        <v>82</v>
      </c>
      <c r="B93" s="69"/>
      <c r="C93" s="70"/>
      <c r="D93" s="69"/>
      <c r="E93" s="70"/>
      <c r="F93" s="70"/>
      <c r="G93" s="71"/>
      <c r="H93" s="71"/>
      <c r="I93" s="71"/>
      <c r="J93" s="70"/>
      <c r="K93" s="72"/>
      <c r="L93" s="73"/>
      <c r="M93" s="74"/>
      <c r="N93" s="74"/>
      <c r="O93" s="74"/>
      <c r="P93" s="74"/>
      <c r="Q93" s="74"/>
      <c r="R93" s="74"/>
      <c r="S93" s="74"/>
      <c r="T93" s="75"/>
      <c r="U93" s="74"/>
      <c r="V93" s="76"/>
      <c r="W93" s="77"/>
      <c r="X93" s="78"/>
      <c r="Y93" s="70"/>
      <c r="Z93" s="70"/>
      <c r="AA93" s="70"/>
      <c r="AB93" s="70"/>
      <c r="AC93" s="70"/>
      <c r="AD93" s="70"/>
      <c r="AE93" s="70"/>
      <c r="AF93" s="79"/>
      <c r="AG93" s="80"/>
      <c r="AH93" s="81"/>
      <c r="AI93" s="82"/>
      <c r="AJ93" s="70"/>
      <c r="AK93" s="70"/>
      <c r="AL93" s="70"/>
      <c r="AM93" s="83"/>
      <c r="AN93" s="84"/>
      <c r="AO93" s="74"/>
      <c r="AP93" s="74"/>
      <c r="AQ93" s="74"/>
      <c r="AR93" s="74"/>
      <c r="AS93" s="85"/>
      <c r="AT93" s="86"/>
      <c r="AU93" s="86"/>
      <c r="AV93" s="86"/>
      <c r="AW93" s="86"/>
      <c r="AX93" s="86"/>
      <c r="AY93" s="86"/>
      <c r="AZ93" s="86"/>
      <c r="BA93" s="87"/>
      <c r="BB93" s="88"/>
      <c r="BC93" s="89"/>
      <c r="BD93" s="74"/>
      <c r="BE93" s="90"/>
      <c r="BF93" s="91"/>
      <c r="BG93" s="92"/>
      <c r="BH93" s="93"/>
      <c r="BI93" s="94"/>
      <c r="BJ93" s="70"/>
      <c r="BK93" s="70"/>
      <c r="BL93" s="95"/>
      <c r="BM93" s="96"/>
      <c r="BN93" s="97"/>
      <c r="BO93" s="98"/>
      <c r="BP93" s="99"/>
      <c r="BQ93" s="100"/>
      <c r="BR93" s="101"/>
      <c r="DD93" s="103" t="s">
        <v>85</v>
      </c>
      <c r="DE93" s="103" t="s">
        <v>90</v>
      </c>
      <c r="DF93" s="103" t="s">
        <v>91</v>
      </c>
      <c r="DG93" s="104" t="e">
        <f t="shared" si="32"/>
        <v>#DIV/0!</v>
      </c>
      <c r="DH93" s="104" t="e">
        <f t="shared" si="33"/>
        <v>#DIV/0!</v>
      </c>
      <c r="DI93" s="104" t="e">
        <f t="shared" si="34"/>
        <v>#DIV/0!</v>
      </c>
    </row>
    <row r="94" spans="1:113" x14ac:dyDescent="0.25">
      <c r="A94" s="68">
        <v>83</v>
      </c>
      <c r="B94" s="69"/>
      <c r="C94" s="70"/>
      <c r="D94" s="69"/>
      <c r="E94" s="70"/>
      <c r="F94" s="70"/>
      <c r="G94" s="71"/>
      <c r="H94" s="71"/>
      <c r="I94" s="71"/>
      <c r="J94" s="70"/>
      <c r="K94" s="72"/>
      <c r="L94" s="73"/>
      <c r="M94" s="74"/>
      <c r="N94" s="74"/>
      <c r="O94" s="74"/>
      <c r="P94" s="74"/>
      <c r="Q94" s="74"/>
      <c r="R94" s="74"/>
      <c r="S94" s="74"/>
      <c r="T94" s="75"/>
      <c r="U94" s="74"/>
      <c r="V94" s="76"/>
      <c r="W94" s="77"/>
      <c r="X94" s="78"/>
      <c r="Y94" s="70"/>
      <c r="Z94" s="70"/>
      <c r="AA94" s="70"/>
      <c r="AB94" s="70"/>
      <c r="AC94" s="70"/>
      <c r="AD94" s="70"/>
      <c r="AE94" s="70"/>
      <c r="AF94" s="79"/>
      <c r="AG94" s="80"/>
      <c r="AH94" s="81"/>
      <c r="AI94" s="82"/>
      <c r="AJ94" s="70"/>
      <c r="AK94" s="70"/>
      <c r="AL94" s="70"/>
      <c r="AM94" s="83"/>
      <c r="AN94" s="84"/>
      <c r="AO94" s="74"/>
      <c r="AP94" s="74"/>
      <c r="AQ94" s="74"/>
      <c r="AR94" s="74"/>
      <c r="AS94" s="85"/>
      <c r="AT94" s="86"/>
      <c r="AU94" s="86"/>
      <c r="AV94" s="86"/>
      <c r="AW94" s="86"/>
      <c r="AX94" s="86"/>
      <c r="AY94" s="86"/>
      <c r="AZ94" s="86"/>
      <c r="BA94" s="87"/>
      <c r="BB94" s="88"/>
      <c r="BC94" s="89"/>
      <c r="BD94" s="74"/>
      <c r="BE94" s="90"/>
      <c r="BF94" s="91"/>
      <c r="BG94" s="92"/>
      <c r="BH94" s="93"/>
      <c r="BI94" s="94"/>
      <c r="BJ94" s="70"/>
      <c r="BK94" s="70"/>
      <c r="BL94" s="95"/>
      <c r="BM94" s="96"/>
      <c r="BN94" s="97"/>
      <c r="BO94" s="98"/>
      <c r="BP94" s="99"/>
      <c r="BQ94" s="100"/>
      <c r="BR94" s="101"/>
      <c r="DD94" s="103" t="s">
        <v>85</v>
      </c>
      <c r="DE94" s="103" t="s">
        <v>90</v>
      </c>
      <c r="DF94" s="103" t="s">
        <v>91</v>
      </c>
      <c r="DG94" s="104" t="e">
        <f t="shared" si="32"/>
        <v>#DIV/0!</v>
      </c>
      <c r="DH94" s="104" t="e">
        <f t="shared" si="33"/>
        <v>#DIV/0!</v>
      </c>
      <c r="DI94" s="104" t="e">
        <f t="shared" si="34"/>
        <v>#DIV/0!</v>
      </c>
    </row>
    <row r="95" spans="1:113" x14ac:dyDescent="0.25">
      <c r="A95" s="68">
        <v>84</v>
      </c>
      <c r="B95" s="69"/>
      <c r="C95" s="70"/>
      <c r="D95" s="69"/>
      <c r="E95" s="70"/>
      <c r="F95" s="70"/>
      <c r="G95" s="71"/>
      <c r="H95" s="71"/>
      <c r="I95" s="71"/>
      <c r="J95" s="70"/>
      <c r="K95" s="72"/>
      <c r="L95" s="73"/>
      <c r="M95" s="74"/>
      <c r="N95" s="74"/>
      <c r="O95" s="74"/>
      <c r="P95" s="74"/>
      <c r="Q95" s="74"/>
      <c r="R95" s="74"/>
      <c r="S95" s="74"/>
      <c r="T95" s="75"/>
      <c r="U95" s="74"/>
      <c r="V95" s="76"/>
      <c r="W95" s="77"/>
      <c r="X95" s="78"/>
      <c r="Y95" s="70"/>
      <c r="Z95" s="70"/>
      <c r="AA95" s="70"/>
      <c r="AB95" s="70"/>
      <c r="AC95" s="70"/>
      <c r="AD95" s="70"/>
      <c r="AE95" s="70"/>
      <c r="AF95" s="79"/>
      <c r="AG95" s="80"/>
      <c r="AH95" s="81"/>
      <c r="AI95" s="82"/>
      <c r="AJ95" s="70"/>
      <c r="AK95" s="70"/>
      <c r="AL95" s="70"/>
      <c r="AM95" s="83"/>
      <c r="AN95" s="84"/>
      <c r="AO95" s="74"/>
      <c r="AP95" s="74"/>
      <c r="AQ95" s="74"/>
      <c r="AR95" s="74"/>
      <c r="AS95" s="85"/>
      <c r="AT95" s="86"/>
      <c r="AU95" s="86"/>
      <c r="AV95" s="86"/>
      <c r="AW95" s="86"/>
      <c r="AX95" s="86"/>
      <c r="AY95" s="86"/>
      <c r="AZ95" s="86"/>
      <c r="BA95" s="87"/>
      <c r="BB95" s="88"/>
      <c r="BC95" s="89"/>
      <c r="BD95" s="74"/>
      <c r="BE95" s="90"/>
      <c r="BF95" s="91"/>
      <c r="BG95" s="92"/>
      <c r="BH95" s="93"/>
      <c r="BI95" s="94"/>
      <c r="BJ95" s="70"/>
      <c r="BK95" s="70"/>
      <c r="BL95" s="95"/>
      <c r="BM95" s="96"/>
      <c r="BN95" s="97"/>
      <c r="BO95" s="98"/>
      <c r="BP95" s="99"/>
      <c r="BQ95" s="100"/>
      <c r="BR95" s="101"/>
      <c r="DD95" s="103" t="s">
        <v>85</v>
      </c>
      <c r="DE95" s="103" t="s">
        <v>90</v>
      </c>
      <c r="DF95" s="103" t="s">
        <v>91</v>
      </c>
      <c r="DG95" s="104" t="e">
        <f t="shared" si="32"/>
        <v>#DIV/0!</v>
      </c>
      <c r="DH95" s="104" t="e">
        <f t="shared" si="33"/>
        <v>#DIV/0!</v>
      </c>
      <c r="DI95" s="104" t="e">
        <f t="shared" si="34"/>
        <v>#DIV/0!</v>
      </c>
    </row>
    <row r="96" spans="1:113" x14ac:dyDescent="0.25">
      <c r="A96" s="68">
        <v>85</v>
      </c>
      <c r="B96" s="69"/>
      <c r="C96" s="70"/>
      <c r="D96" s="69"/>
      <c r="E96" s="70"/>
      <c r="F96" s="70"/>
      <c r="G96" s="71"/>
      <c r="H96" s="71"/>
      <c r="I96" s="71"/>
      <c r="J96" s="70"/>
      <c r="K96" s="72"/>
      <c r="L96" s="73"/>
      <c r="M96" s="74"/>
      <c r="N96" s="74"/>
      <c r="O96" s="74"/>
      <c r="P96" s="74"/>
      <c r="Q96" s="74"/>
      <c r="R96" s="74"/>
      <c r="S96" s="74"/>
      <c r="T96" s="75"/>
      <c r="U96" s="74"/>
      <c r="V96" s="76"/>
      <c r="W96" s="77"/>
      <c r="X96" s="78"/>
      <c r="Y96" s="70"/>
      <c r="Z96" s="70"/>
      <c r="AA96" s="70"/>
      <c r="AB96" s="70"/>
      <c r="AC96" s="70"/>
      <c r="AD96" s="70"/>
      <c r="AE96" s="70"/>
      <c r="AF96" s="79"/>
      <c r="AG96" s="80"/>
      <c r="AH96" s="81"/>
      <c r="AI96" s="82"/>
      <c r="AJ96" s="70"/>
      <c r="AK96" s="70"/>
      <c r="AL96" s="70"/>
      <c r="AM96" s="83"/>
      <c r="AN96" s="84"/>
      <c r="AO96" s="74"/>
      <c r="AP96" s="74"/>
      <c r="AQ96" s="74"/>
      <c r="AR96" s="74"/>
      <c r="AS96" s="85"/>
      <c r="AT96" s="86"/>
      <c r="AU96" s="86"/>
      <c r="AV96" s="86"/>
      <c r="AW96" s="86"/>
      <c r="AX96" s="86"/>
      <c r="AY96" s="86"/>
      <c r="AZ96" s="86"/>
      <c r="BA96" s="87"/>
      <c r="BB96" s="88"/>
      <c r="BC96" s="89"/>
      <c r="BD96" s="74"/>
      <c r="BE96" s="90"/>
      <c r="BF96" s="91"/>
      <c r="BG96" s="92"/>
      <c r="BH96" s="93"/>
      <c r="BI96" s="94"/>
      <c r="BJ96" s="70"/>
      <c r="BK96" s="70"/>
      <c r="BL96" s="95"/>
      <c r="BM96" s="96"/>
      <c r="BN96" s="97"/>
      <c r="BO96" s="98"/>
      <c r="BP96" s="99"/>
      <c r="BQ96" s="100"/>
      <c r="BR96" s="101"/>
      <c r="DD96" s="103" t="s">
        <v>85</v>
      </c>
      <c r="DE96" s="103" t="s">
        <v>90</v>
      </c>
      <c r="DF96" s="103" t="s">
        <v>91</v>
      </c>
      <c r="DG96" s="104" t="e">
        <f t="shared" si="32"/>
        <v>#DIV/0!</v>
      </c>
      <c r="DH96" s="104" t="e">
        <f t="shared" si="33"/>
        <v>#DIV/0!</v>
      </c>
      <c r="DI96" s="104" t="e">
        <f t="shared" si="34"/>
        <v>#DIV/0!</v>
      </c>
    </row>
    <row r="97" spans="1:113" x14ac:dyDescent="0.25">
      <c r="A97" s="68">
        <v>86</v>
      </c>
      <c r="B97" s="69"/>
      <c r="C97" s="70"/>
      <c r="D97" s="69"/>
      <c r="E97" s="70"/>
      <c r="F97" s="70"/>
      <c r="G97" s="71"/>
      <c r="H97" s="71"/>
      <c r="I97" s="71"/>
      <c r="J97" s="70"/>
      <c r="K97" s="72"/>
      <c r="L97" s="73"/>
      <c r="M97" s="74"/>
      <c r="N97" s="74"/>
      <c r="O97" s="74"/>
      <c r="P97" s="74"/>
      <c r="Q97" s="74"/>
      <c r="R97" s="74"/>
      <c r="S97" s="74"/>
      <c r="T97" s="75"/>
      <c r="U97" s="74"/>
      <c r="V97" s="76"/>
      <c r="W97" s="77"/>
      <c r="X97" s="78"/>
      <c r="Y97" s="70"/>
      <c r="Z97" s="70"/>
      <c r="AA97" s="70"/>
      <c r="AB97" s="70"/>
      <c r="AC97" s="70"/>
      <c r="AD97" s="70"/>
      <c r="AE97" s="70"/>
      <c r="AF97" s="79"/>
      <c r="AG97" s="80"/>
      <c r="AH97" s="81"/>
      <c r="AI97" s="82"/>
      <c r="AJ97" s="70"/>
      <c r="AK97" s="70"/>
      <c r="AL97" s="70"/>
      <c r="AM97" s="83"/>
      <c r="AN97" s="84"/>
      <c r="AO97" s="74"/>
      <c r="AP97" s="74"/>
      <c r="AQ97" s="74"/>
      <c r="AR97" s="74"/>
      <c r="AS97" s="85"/>
      <c r="AT97" s="86"/>
      <c r="AU97" s="86"/>
      <c r="AV97" s="86"/>
      <c r="AW97" s="86"/>
      <c r="AX97" s="86"/>
      <c r="AY97" s="86"/>
      <c r="AZ97" s="86"/>
      <c r="BA97" s="87"/>
      <c r="BB97" s="88"/>
      <c r="BC97" s="89"/>
      <c r="BD97" s="74"/>
      <c r="BE97" s="90"/>
      <c r="BF97" s="91"/>
      <c r="BG97" s="92"/>
      <c r="BH97" s="93"/>
      <c r="BI97" s="94"/>
      <c r="BJ97" s="70"/>
      <c r="BK97" s="70"/>
      <c r="BL97" s="95"/>
      <c r="BM97" s="96"/>
      <c r="BN97" s="97"/>
      <c r="BO97" s="98"/>
      <c r="BP97" s="99"/>
      <c r="BQ97" s="100"/>
      <c r="BR97" s="101"/>
      <c r="DD97" s="103" t="s">
        <v>85</v>
      </c>
      <c r="DE97" s="103" t="s">
        <v>90</v>
      </c>
      <c r="DF97" s="103" t="s">
        <v>91</v>
      </c>
      <c r="DG97" s="104" t="e">
        <f t="shared" si="32"/>
        <v>#DIV/0!</v>
      </c>
      <c r="DH97" s="104" t="e">
        <f t="shared" si="33"/>
        <v>#DIV/0!</v>
      </c>
      <c r="DI97" s="104" t="e">
        <f t="shared" si="34"/>
        <v>#DIV/0!</v>
      </c>
    </row>
    <row r="98" spans="1:113" x14ac:dyDescent="0.25">
      <c r="A98" s="68">
        <v>87</v>
      </c>
      <c r="B98" s="69"/>
      <c r="C98" s="70"/>
      <c r="D98" s="69"/>
      <c r="E98" s="70"/>
      <c r="F98" s="70"/>
      <c r="G98" s="71"/>
      <c r="H98" s="71"/>
      <c r="I98" s="71"/>
      <c r="J98" s="70"/>
      <c r="K98" s="72"/>
      <c r="L98" s="73"/>
      <c r="M98" s="74"/>
      <c r="N98" s="74"/>
      <c r="O98" s="74"/>
      <c r="P98" s="74"/>
      <c r="Q98" s="74"/>
      <c r="R98" s="74"/>
      <c r="S98" s="74"/>
      <c r="T98" s="75"/>
      <c r="U98" s="74"/>
      <c r="V98" s="76"/>
      <c r="W98" s="77"/>
      <c r="X98" s="78"/>
      <c r="Y98" s="70"/>
      <c r="Z98" s="70"/>
      <c r="AA98" s="70"/>
      <c r="AB98" s="70"/>
      <c r="AC98" s="70"/>
      <c r="AD98" s="70"/>
      <c r="AE98" s="70"/>
      <c r="AF98" s="79"/>
      <c r="AG98" s="80"/>
      <c r="AH98" s="81"/>
      <c r="AI98" s="82"/>
      <c r="AJ98" s="70"/>
      <c r="AK98" s="70"/>
      <c r="AL98" s="70"/>
      <c r="AM98" s="83"/>
      <c r="AN98" s="84"/>
      <c r="AO98" s="74"/>
      <c r="AP98" s="74"/>
      <c r="AQ98" s="74"/>
      <c r="AR98" s="74"/>
      <c r="AS98" s="85"/>
      <c r="AT98" s="86"/>
      <c r="AU98" s="86"/>
      <c r="AV98" s="86"/>
      <c r="AW98" s="86"/>
      <c r="AX98" s="86"/>
      <c r="AY98" s="86"/>
      <c r="AZ98" s="86"/>
      <c r="BA98" s="87"/>
      <c r="BB98" s="88"/>
      <c r="BC98" s="89"/>
      <c r="BD98" s="74"/>
      <c r="BE98" s="90"/>
      <c r="BF98" s="91"/>
      <c r="BG98" s="92"/>
      <c r="BH98" s="93"/>
      <c r="BI98" s="94"/>
      <c r="BJ98" s="70"/>
      <c r="BK98" s="70"/>
      <c r="BL98" s="95"/>
      <c r="BM98" s="96"/>
      <c r="BN98" s="97"/>
      <c r="BO98" s="98"/>
      <c r="BP98" s="99"/>
      <c r="BQ98" s="100"/>
      <c r="BR98" s="101"/>
      <c r="DD98" s="103" t="s">
        <v>85</v>
      </c>
      <c r="DE98" s="103" t="s">
        <v>90</v>
      </c>
      <c r="DF98" s="103" t="s">
        <v>91</v>
      </c>
      <c r="DG98" s="104" t="e">
        <f t="shared" si="32"/>
        <v>#DIV/0!</v>
      </c>
      <c r="DH98" s="104" t="e">
        <f t="shared" si="33"/>
        <v>#DIV/0!</v>
      </c>
      <c r="DI98" s="104" t="e">
        <f t="shared" si="34"/>
        <v>#DIV/0!</v>
      </c>
    </row>
    <row r="99" spans="1:113" x14ac:dyDescent="0.25">
      <c r="A99" s="68">
        <v>88</v>
      </c>
      <c r="B99" s="69"/>
      <c r="C99" s="70"/>
      <c r="D99" s="69"/>
      <c r="E99" s="70"/>
      <c r="F99" s="70"/>
      <c r="G99" s="71"/>
      <c r="H99" s="71"/>
      <c r="I99" s="71"/>
      <c r="J99" s="70"/>
      <c r="K99" s="72"/>
      <c r="L99" s="73"/>
      <c r="M99" s="74"/>
      <c r="N99" s="74"/>
      <c r="O99" s="74"/>
      <c r="P99" s="74"/>
      <c r="Q99" s="74"/>
      <c r="R99" s="74"/>
      <c r="S99" s="74"/>
      <c r="T99" s="75"/>
      <c r="U99" s="74"/>
      <c r="V99" s="76"/>
      <c r="W99" s="77"/>
      <c r="X99" s="78"/>
      <c r="Y99" s="70"/>
      <c r="Z99" s="70"/>
      <c r="AA99" s="70"/>
      <c r="AB99" s="70"/>
      <c r="AC99" s="70"/>
      <c r="AD99" s="70"/>
      <c r="AE99" s="70"/>
      <c r="AF99" s="79"/>
      <c r="AG99" s="80"/>
      <c r="AH99" s="81"/>
      <c r="AI99" s="82"/>
      <c r="AJ99" s="70"/>
      <c r="AK99" s="70"/>
      <c r="AL99" s="70"/>
      <c r="AM99" s="83"/>
      <c r="AN99" s="84"/>
      <c r="AO99" s="74"/>
      <c r="AP99" s="74"/>
      <c r="AQ99" s="74"/>
      <c r="AR99" s="74"/>
      <c r="AS99" s="85"/>
      <c r="AT99" s="86"/>
      <c r="AU99" s="86"/>
      <c r="AV99" s="86"/>
      <c r="AW99" s="86"/>
      <c r="AX99" s="86"/>
      <c r="AY99" s="86"/>
      <c r="AZ99" s="86"/>
      <c r="BA99" s="87"/>
      <c r="BB99" s="88"/>
      <c r="BC99" s="89"/>
      <c r="BD99" s="74"/>
      <c r="BE99" s="90"/>
      <c r="BF99" s="91"/>
      <c r="BG99" s="92"/>
      <c r="BH99" s="93"/>
      <c r="BI99" s="94"/>
      <c r="BJ99" s="70"/>
      <c r="BK99" s="70"/>
      <c r="BL99" s="95"/>
      <c r="BM99" s="96"/>
      <c r="BN99" s="97"/>
      <c r="BO99" s="98"/>
      <c r="BP99" s="99"/>
      <c r="BQ99" s="100"/>
      <c r="BR99" s="101"/>
      <c r="DD99" s="103" t="s">
        <v>85</v>
      </c>
      <c r="DE99" s="103" t="s">
        <v>90</v>
      </c>
      <c r="DF99" s="103" t="s">
        <v>91</v>
      </c>
      <c r="DG99" s="104" t="e">
        <f t="shared" si="32"/>
        <v>#DIV/0!</v>
      </c>
      <c r="DH99" s="104" t="e">
        <f t="shared" si="33"/>
        <v>#DIV/0!</v>
      </c>
      <c r="DI99" s="104" t="e">
        <f t="shared" si="34"/>
        <v>#DIV/0!</v>
      </c>
    </row>
    <row r="100" spans="1:113" x14ac:dyDescent="0.25">
      <c r="A100" s="68">
        <v>89</v>
      </c>
      <c r="B100" s="69"/>
      <c r="C100" s="70"/>
      <c r="D100" s="69"/>
      <c r="E100" s="70"/>
      <c r="F100" s="70"/>
      <c r="G100" s="71"/>
      <c r="H100" s="71"/>
      <c r="I100" s="71"/>
      <c r="J100" s="70"/>
      <c r="K100" s="72"/>
      <c r="L100" s="73"/>
      <c r="M100" s="74"/>
      <c r="N100" s="74"/>
      <c r="O100" s="74"/>
      <c r="P100" s="74"/>
      <c r="Q100" s="74"/>
      <c r="R100" s="74"/>
      <c r="S100" s="74"/>
      <c r="T100" s="75"/>
      <c r="U100" s="74"/>
      <c r="V100" s="76"/>
      <c r="W100" s="77"/>
      <c r="X100" s="78"/>
      <c r="Y100" s="70"/>
      <c r="Z100" s="70"/>
      <c r="AA100" s="70"/>
      <c r="AB100" s="70"/>
      <c r="AC100" s="70"/>
      <c r="AD100" s="70"/>
      <c r="AE100" s="70"/>
      <c r="AF100" s="79"/>
      <c r="AG100" s="80"/>
      <c r="AH100" s="81"/>
      <c r="AI100" s="82"/>
      <c r="AJ100" s="70"/>
      <c r="AK100" s="70"/>
      <c r="AL100" s="70"/>
      <c r="AM100" s="83"/>
      <c r="AN100" s="84"/>
      <c r="AO100" s="74"/>
      <c r="AP100" s="74"/>
      <c r="AQ100" s="74"/>
      <c r="AR100" s="74"/>
      <c r="AS100" s="85"/>
      <c r="AT100" s="86"/>
      <c r="AU100" s="86"/>
      <c r="AV100" s="86"/>
      <c r="AW100" s="86"/>
      <c r="AX100" s="86"/>
      <c r="AY100" s="86"/>
      <c r="AZ100" s="86"/>
      <c r="BA100" s="87"/>
      <c r="BB100" s="88"/>
      <c r="BC100" s="89"/>
      <c r="BD100" s="74"/>
      <c r="BE100" s="90"/>
      <c r="BF100" s="91"/>
      <c r="BG100" s="92"/>
      <c r="BH100" s="93"/>
      <c r="BI100" s="94"/>
      <c r="BJ100" s="70"/>
      <c r="BK100" s="70"/>
      <c r="BL100" s="95"/>
      <c r="BM100" s="96"/>
      <c r="BN100" s="97"/>
      <c r="BO100" s="98"/>
      <c r="BP100" s="99"/>
      <c r="BQ100" s="100"/>
      <c r="BR100" s="101"/>
      <c r="DD100" s="103" t="s">
        <v>85</v>
      </c>
      <c r="DE100" s="103" t="s">
        <v>90</v>
      </c>
      <c r="DF100" s="103" t="s">
        <v>91</v>
      </c>
      <c r="DG100" s="104" t="e">
        <f t="shared" si="32"/>
        <v>#DIV/0!</v>
      </c>
      <c r="DH100" s="104" t="e">
        <f t="shared" si="33"/>
        <v>#DIV/0!</v>
      </c>
      <c r="DI100" s="104" t="e">
        <f t="shared" si="34"/>
        <v>#DIV/0!</v>
      </c>
    </row>
    <row r="101" spans="1:113" x14ac:dyDescent="0.25">
      <c r="A101" s="68">
        <v>90</v>
      </c>
      <c r="B101" s="69"/>
      <c r="C101" s="70"/>
      <c r="D101" s="69"/>
      <c r="E101" s="70"/>
      <c r="F101" s="70"/>
      <c r="G101" s="71"/>
      <c r="H101" s="71"/>
      <c r="I101" s="71"/>
      <c r="J101" s="70"/>
      <c r="K101" s="72"/>
      <c r="L101" s="73"/>
      <c r="M101" s="74"/>
      <c r="N101" s="74"/>
      <c r="O101" s="74"/>
      <c r="P101" s="74"/>
      <c r="Q101" s="74"/>
      <c r="R101" s="74"/>
      <c r="S101" s="74"/>
      <c r="T101" s="75"/>
      <c r="U101" s="74"/>
      <c r="V101" s="76"/>
      <c r="W101" s="77"/>
      <c r="X101" s="78"/>
      <c r="Y101" s="70"/>
      <c r="Z101" s="70"/>
      <c r="AA101" s="70"/>
      <c r="AB101" s="70"/>
      <c r="AC101" s="70"/>
      <c r="AD101" s="70"/>
      <c r="AE101" s="70"/>
      <c r="AF101" s="79"/>
      <c r="AG101" s="80"/>
      <c r="AH101" s="81"/>
      <c r="AI101" s="82"/>
      <c r="AJ101" s="70"/>
      <c r="AK101" s="70"/>
      <c r="AL101" s="70"/>
      <c r="AM101" s="83"/>
      <c r="AN101" s="84"/>
      <c r="AO101" s="74"/>
      <c r="AP101" s="74"/>
      <c r="AQ101" s="74"/>
      <c r="AR101" s="74"/>
      <c r="AS101" s="85"/>
      <c r="AT101" s="86"/>
      <c r="AU101" s="86"/>
      <c r="AV101" s="86"/>
      <c r="AW101" s="86"/>
      <c r="AX101" s="86"/>
      <c r="AY101" s="86"/>
      <c r="AZ101" s="86"/>
      <c r="BA101" s="87"/>
      <c r="BB101" s="88"/>
      <c r="BC101" s="89"/>
      <c r="BD101" s="74"/>
      <c r="BE101" s="90"/>
      <c r="BF101" s="91"/>
      <c r="BG101" s="92"/>
      <c r="BH101" s="93"/>
      <c r="BI101" s="94"/>
      <c r="BJ101" s="70"/>
      <c r="BK101" s="70"/>
      <c r="BL101" s="95"/>
      <c r="BM101" s="96"/>
      <c r="BN101" s="97"/>
      <c r="BO101" s="98"/>
      <c r="BP101" s="99"/>
      <c r="BQ101" s="100"/>
      <c r="BR101" s="101"/>
      <c r="DD101" s="103" t="s">
        <v>85</v>
      </c>
      <c r="DE101" s="103" t="s">
        <v>90</v>
      </c>
      <c r="DF101" s="103" t="s">
        <v>91</v>
      </c>
      <c r="DG101" s="104" t="e">
        <f t="shared" si="32"/>
        <v>#DIV/0!</v>
      </c>
      <c r="DH101" s="104" t="e">
        <f t="shared" si="33"/>
        <v>#DIV/0!</v>
      </c>
      <c r="DI101" s="104" t="e">
        <f t="shared" si="34"/>
        <v>#DIV/0!</v>
      </c>
    </row>
    <row r="102" spans="1:113" x14ac:dyDescent="0.25">
      <c r="A102" s="68">
        <v>91</v>
      </c>
      <c r="B102" s="69"/>
      <c r="C102" s="70"/>
      <c r="D102" s="69"/>
      <c r="E102" s="70"/>
      <c r="F102" s="70"/>
      <c r="G102" s="71"/>
      <c r="H102" s="71"/>
      <c r="I102" s="71"/>
      <c r="J102" s="70"/>
      <c r="K102" s="72"/>
      <c r="L102" s="73"/>
      <c r="M102" s="74"/>
      <c r="N102" s="74"/>
      <c r="O102" s="74"/>
      <c r="P102" s="74"/>
      <c r="Q102" s="74"/>
      <c r="R102" s="74"/>
      <c r="S102" s="74"/>
      <c r="T102" s="75"/>
      <c r="U102" s="74"/>
      <c r="V102" s="76"/>
      <c r="W102" s="77"/>
      <c r="X102" s="78"/>
      <c r="Y102" s="70"/>
      <c r="Z102" s="70"/>
      <c r="AA102" s="70"/>
      <c r="AB102" s="70"/>
      <c r="AC102" s="70"/>
      <c r="AD102" s="70"/>
      <c r="AE102" s="70"/>
      <c r="AF102" s="79"/>
      <c r="AG102" s="80"/>
      <c r="AH102" s="81"/>
      <c r="AI102" s="82"/>
      <c r="AJ102" s="70"/>
      <c r="AK102" s="70"/>
      <c r="AL102" s="70"/>
      <c r="AM102" s="83"/>
      <c r="AN102" s="84"/>
      <c r="AO102" s="74"/>
      <c r="AP102" s="74"/>
      <c r="AQ102" s="74"/>
      <c r="AR102" s="74"/>
      <c r="AS102" s="85"/>
      <c r="AT102" s="86"/>
      <c r="AU102" s="86"/>
      <c r="AV102" s="86"/>
      <c r="AW102" s="86"/>
      <c r="AX102" s="86"/>
      <c r="AY102" s="86"/>
      <c r="AZ102" s="86"/>
      <c r="BA102" s="87"/>
      <c r="BB102" s="88"/>
      <c r="BC102" s="89"/>
      <c r="BD102" s="74"/>
      <c r="BE102" s="90"/>
      <c r="BF102" s="91"/>
      <c r="BG102" s="92"/>
      <c r="BH102" s="93"/>
      <c r="BI102" s="94"/>
      <c r="BJ102" s="70"/>
      <c r="BK102" s="70"/>
      <c r="BL102" s="95"/>
      <c r="BM102" s="96"/>
      <c r="BN102" s="97"/>
      <c r="BO102" s="98"/>
      <c r="BP102" s="99"/>
      <c r="BQ102" s="100"/>
      <c r="BR102" s="101"/>
      <c r="DD102" s="103" t="s">
        <v>85</v>
      </c>
      <c r="DE102" s="103" t="s">
        <v>90</v>
      </c>
      <c r="DF102" s="103" t="s">
        <v>91</v>
      </c>
      <c r="DG102" s="104" t="e">
        <f t="shared" si="32"/>
        <v>#DIV/0!</v>
      </c>
      <c r="DH102" s="104" t="e">
        <f t="shared" si="33"/>
        <v>#DIV/0!</v>
      </c>
      <c r="DI102" s="104" t="e">
        <f t="shared" si="34"/>
        <v>#DIV/0!</v>
      </c>
    </row>
    <row r="103" spans="1:113" x14ac:dyDescent="0.25">
      <c r="A103" s="68">
        <v>92</v>
      </c>
      <c r="B103" s="69"/>
      <c r="C103" s="70"/>
      <c r="D103" s="69"/>
      <c r="E103" s="70"/>
      <c r="F103" s="70"/>
      <c r="G103" s="71"/>
      <c r="H103" s="71"/>
      <c r="I103" s="71"/>
      <c r="J103" s="70"/>
      <c r="K103" s="72"/>
      <c r="L103" s="73"/>
      <c r="M103" s="74"/>
      <c r="N103" s="74"/>
      <c r="O103" s="74"/>
      <c r="P103" s="74"/>
      <c r="Q103" s="74"/>
      <c r="R103" s="74"/>
      <c r="S103" s="74"/>
      <c r="T103" s="75"/>
      <c r="U103" s="74"/>
      <c r="V103" s="76"/>
      <c r="W103" s="77"/>
      <c r="X103" s="78"/>
      <c r="Y103" s="70"/>
      <c r="Z103" s="70"/>
      <c r="AA103" s="70"/>
      <c r="AB103" s="70"/>
      <c r="AC103" s="70"/>
      <c r="AD103" s="70"/>
      <c r="AE103" s="70"/>
      <c r="AF103" s="79"/>
      <c r="AG103" s="80"/>
      <c r="AH103" s="81"/>
      <c r="AI103" s="82"/>
      <c r="AJ103" s="70"/>
      <c r="AK103" s="70"/>
      <c r="AL103" s="70"/>
      <c r="AM103" s="83"/>
      <c r="AN103" s="84"/>
      <c r="AO103" s="74"/>
      <c r="AP103" s="74"/>
      <c r="AQ103" s="74"/>
      <c r="AR103" s="74"/>
      <c r="AS103" s="85"/>
      <c r="AT103" s="86"/>
      <c r="AU103" s="86"/>
      <c r="AV103" s="86"/>
      <c r="AW103" s="86"/>
      <c r="AX103" s="86"/>
      <c r="AY103" s="86"/>
      <c r="AZ103" s="86"/>
      <c r="BA103" s="87"/>
      <c r="BB103" s="88"/>
      <c r="BC103" s="89"/>
      <c r="BD103" s="74"/>
      <c r="BE103" s="90"/>
      <c r="BF103" s="91"/>
      <c r="BG103" s="92"/>
      <c r="BH103" s="93"/>
      <c r="BI103" s="94"/>
      <c r="BJ103" s="70"/>
      <c r="BK103" s="70"/>
      <c r="BL103" s="95"/>
      <c r="BM103" s="96"/>
      <c r="BN103" s="97"/>
      <c r="BO103" s="98"/>
      <c r="BP103" s="99"/>
      <c r="BQ103" s="100"/>
      <c r="BR103" s="101"/>
      <c r="DD103" s="103" t="s">
        <v>85</v>
      </c>
      <c r="DE103" s="103" t="s">
        <v>90</v>
      </c>
      <c r="DF103" s="103" t="s">
        <v>91</v>
      </c>
      <c r="DG103" s="104" t="e">
        <f t="shared" si="32"/>
        <v>#DIV/0!</v>
      </c>
      <c r="DH103" s="104" t="e">
        <f t="shared" si="33"/>
        <v>#DIV/0!</v>
      </c>
      <c r="DI103" s="104" t="e">
        <f t="shared" si="34"/>
        <v>#DIV/0!</v>
      </c>
    </row>
    <row r="104" spans="1:113" x14ac:dyDescent="0.25">
      <c r="A104" s="68">
        <v>93</v>
      </c>
      <c r="B104" s="69"/>
      <c r="C104" s="70"/>
      <c r="D104" s="69"/>
      <c r="E104" s="70"/>
      <c r="F104" s="70"/>
      <c r="G104" s="71"/>
      <c r="H104" s="71"/>
      <c r="I104" s="71"/>
      <c r="J104" s="70"/>
      <c r="K104" s="72"/>
      <c r="L104" s="73"/>
      <c r="M104" s="74"/>
      <c r="N104" s="74"/>
      <c r="O104" s="74"/>
      <c r="P104" s="74"/>
      <c r="Q104" s="74"/>
      <c r="R104" s="74"/>
      <c r="S104" s="74"/>
      <c r="T104" s="75"/>
      <c r="U104" s="74"/>
      <c r="V104" s="76"/>
      <c r="W104" s="77"/>
      <c r="X104" s="78"/>
      <c r="Y104" s="70"/>
      <c r="Z104" s="70"/>
      <c r="AA104" s="70"/>
      <c r="AB104" s="70"/>
      <c r="AC104" s="70"/>
      <c r="AD104" s="70"/>
      <c r="AE104" s="70"/>
      <c r="AF104" s="79"/>
      <c r="AG104" s="80"/>
      <c r="AH104" s="81"/>
      <c r="AI104" s="82"/>
      <c r="AJ104" s="70"/>
      <c r="AK104" s="70"/>
      <c r="AL104" s="70"/>
      <c r="AM104" s="83"/>
      <c r="AN104" s="84"/>
      <c r="AO104" s="74"/>
      <c r="AP104" s="74"/>
      <c r="AQ104" s="74"/>
      <c r="AR104" s="74"/>
      <c r="AS104" s="85"/>
      <c r="AT104" s="86"/>
      <c r="AU104" s="86"/>
      <c r="AV104" s="86"/>
      <c r="AW104" s="86"/>
      <c r="AX104" s="86"/>
      <c r="AY104" s="86"/>
      <c r="AZ104" s="86"/>
      <c r="BA104" s="87"/>
      <c r="BB104" s="88"/>
      <c r="BC104" s="89"/>
      <c r="BD104" s="74"/>
      <c r="BE104" s="90"/>
      <c r="BF104" s="91"/>
      <c r="BG104" s="92"/>
      <c r="BH104" s="93"/>
      <c r="BI104" s="94"/>
      <c r="BJ104" s="70"/>
      <c r="BK104" s="70"/>
      <c r="BL104" s="95"/>
      <c r="BM104" s="96"/>
      <c r="BN104" s="97"/>
      <c r="BO104" s="98"/>
      <c r="BP104" s="99"/>
      <c r="BQ104" s="100"/>
      <c r="BR104" s="101"/>
      <c r="DD104" s="103" t="s">
        <v>85</v>
      </c>
      <c r="DE104" s="103" t="s">
        <v>90</v>
      </c>
      <c r="DF104" s="103" t="s">
        <v>91</v>
      </c>
      <c r="DG104" s="104" t="e">
        <f t="shared" si="32"/>
        <v>#DIV/0!</v>
      </c>
      <c r="DH104" s="104" t="e">
        <f t="shared" si="33"/>
        <v>#DIV/0!</v>
      </c>
      <c r="DI104" s="104" t="e">
        <f t="shared" si="34"/>
        <v>#DIV/0!</v>
      </c>
    </row>
    <row r="105" spans="1:113" x14ac:dyDescent="0.25">
      <c r="A105" s="68">
        <v>94</v>
      </c>
      <c r="B105" s="69"/>
      <c r="C105" s="70"/>
      <c r="D105" s="69"/>
      <c r="E105" s="70"/>
      <c r="F105" s="70"/>
      <c r="G105" s="71"/>
      <c r="H105" s="71"/>
      <c r="I105" s="71"/>
      <c r="J105" s="70"/>
      <c r="K105" s="72"/>
      <c r="L105" s="73"/>
      <c r="M105" s="74"/>
      <c r="N105" s="74"/>
      <c r="O105" s="74"/>
      <c r="P105" s="74"/>
      <c r="Q105" s="74"/>
      <c r="R105" s="74"/>
      <c r="S105" s="74"/>
      <c r="T105" s="75"/>
      <c r="U105" s="74"/>
      <c r="V105" s="76"/>
      <c r="W105" s="77"/>
      <c r="X105" s="78"/>
      <c r="Y105" s="70"/>
      <c r="Z105" s="70"/>
      <c r="AA105" s="70"/>
      <c r="AB105" s="70"/>
      <c r="AC105" s="70"/>
      <c r="AD105" s="70"/>
      <c r="AE105" s="70"/>
      <c r="AF105" s="79"/>
      <c r="AG105" s="80"/>
      <c r="AH105" s="81"/>
      <c r="AI105" s="82"/>
      <c r="AJ105" s="70"/>
      <c r="AK105" s="70"/>
      <c r="AL105" s="70"/>
      <c r="AM105" s="83"/>
      <c r="AN105" s="84"/>
      <c r="AO105" s="74"/>
      <c r="AP105" s="74"/>
      <c r="AQ105" s="74"/>
      <c r="AR105" s="74"/>
      <c r="AS105" s="85"/>
      <c r="AT105" s="86"/>
      <c r="AU105" s="86"/>
      <c r="AV105" s="86"/>
      <c r="AW105" s="86"/>
      <c r="AX105" s="86"/>
      <c r="AY105" s="86"/>
      <c r="AZ105" s="86"/>
      <c r="BA105" s="87"/>
      <c r="BB105" s="88"/>
      <c r="BC105" s="89"/>
      <c r="BD105" s="74"/>
      <c r="BE105" s="90"/>
      <c r="BF105" s="91"/>
      <c r="BG105" s="92"/>
      <c r="BH105" s="93"/>
      <c r="BI105" s="94"/>
      <c r="BJ105" s="70"/>
      <c r="BK105" s="70"/>
      <c r="BL105" s="95"/>
      <c r="BM105" s="96"/>
      <c r="BN105" s="97"/>
      <c r="BO105" s="98"/>
      <c r="BP105" s="99"/>
      <c r="BQ105" s="100"/>
      <c r="BR105" s="101"/>
      <c r="DD105" s="103" t="s">
        <v>85</v>
      </c>
      <c r="DE105" s="103" t="s">
        <v>90</v>
      </c>
      <c r="DF105" s="103" t="s">
        <v>91</v>
      </c>
      <c r="DG105" s="104" t="e">
        <f t="shared" si="32"/>
        <v>#DIV/0!</v>
      </c>
      <c r="DH105" s="104" t="e">
        <f t="shared" si="33"/>
        <v>#DIV/0!</v>
      </c>
      <c r="DI105" s="104" t="e">
        <f t="shared" si="34"/>
        <v>#DIV/0!</v>
      </c>
    </row>
    <row r="106" spans="1:113" x14ac:dyDescent="0.25">
      <c r="A106" s="68">
        <v>95</v>
      </c>
      <c r="B106" s="69"/>
      <c r="C106" s="70"/>
      <c r="D106" s="69"/>
      <c r="E106" s="70"/>
      <c r="F106" s="70"/>
      <c r="G106" s="71"/>
      <c r="H106" s="71"/>
      <c r="I106" s="71"/>
      <c r="J106" s="70"/>
      <c r="K106" s="72"/>
      <c r="L106" s="73"/>
      <c r="M106" s="74"/>
      <c r="N106" s="74"/>
      <c r="O106" s="74"/>
      <c r="P106" s="74"/>
      <c r="Q106" s="74"/>
      <c r="R106" s="74"/>
      <c r="S106" s="74"/>
      <c r="T106" s="75"/>
      <c r="U106" s="74"/>
      <c r="V106" s="76"/>
      <c r="W106" s="77"/>
      <c r="X106" s="78"/>
      <c r="Y106" s="70"/>
      <c r="Z106" s="70"/>
      <c r="AA106" s="70"/>
      <c r="AB106" s="70"/>
      <c r="AC106" s="70"/>
      <c r="AD106" s="70"/>
      <c r="AE106" s="70"/>
      <c r="AF106" s="79"/>
      <c r="AG106" s="80"/>
      <c r="AH106" s="81"/>
      <c r="AI106" s="82"/>
      <c r="AJ106" s="70"/>
      <c r="AK106" s="70"/>
      <c r="AL106" s="70"/>
      <c r="AM106" s="83"/>
      <c r="AN106" s="84"/>
      <c r="AO106" s="74"/>
      <c r="AP106" s="74"/>
      <c r="AQ106" s="74"/>
      <c r="AR106" s="74"/>
      <c r="AS106" s="85"/>
      <c r="AT106" s="86"/>
      <c r="AU106" s="86"/>
      <c r="AV106" s="86"/>
      <c r="AW106" s="86"/>
      <c r="AX106" s="86"/>
      <c r="AY106" s="86"/>
      <c r="AZ106" s="86"/>
      <c r="BA106" s="87"/>
      <c r="BB106" s="88"/>
      <c r="BC106" s="89"/>
      <c r="BD106" s="74"/>
      <c r="BE106" s="90"/>
      <c r="BF106" s="91"/>
      <c r="BG106" s="92"/>
      <c r="BH106" s="93"/>
      <c r="BI106" s="94"/>
      <c r="BJ106" s="70"/>
      <c r="BK106" s="70"/>
      <c r="BL106" s="95"/>
      <c r="BM106" s="96"/>
      <c r="BN106" s="97"/>
      <c r="BO106" s="98"/>
      <c r="BP106" s="99"/>
      <c r="BQ106" s="100"/>
      <c r="BR106" s="101"/>
      <c r="DD106" s="103" t="s">
        <v>85</v>
      </c>
      <c r="DE106" s="103" t="s">
        <v>90</v>
      </c>
      <c r="DF106" s="103" t="s">
        <v>91</v>
      </c>
      <c r="DG106" s="104" t="e">
        <f t="shared" si="32"/>
        <v>#DIV/0!</v>
      </c>
      <c r="DH106" s="104" t="e">
        <f t="shared" si="33"/>
        <v>#DIV/0!</v>
      </c>
      <c r="DI106" s="104" t="e">
        <f t="shared" si="34"/>
        <v>#DIV/0!</v>
      </c>
    </row>
    <row r="107" spans="1:113" x14ac:dyDescent="0.25">
      <c r="A107" s="68">
        <v>96</v>
      </c>
      <c r="B107" s="69"/>
      <c r="C107" s="70"/>
      <c r="D107" s="69"/>
      <c r="E107" s="70"/>
      <c r="F107" s="70"/>
      <c r="G107" s="71"/>
      <c r="H107" s="71"/>
      <c r="I107" s="71"/>
      <c r="J107" s="70"/>
      <c r="K107" s="72"/>
      <c r="L107" s="73"/>
      <c r="M107" s="74"/>
      <c r="N107" s="74"/>
      <c r="O107" s="74"/>
      <c r="P107" s="74"/>
      <c r="Q107" s="74"/>
      <c r="R107" s="74"/>
      <c r="S107" s="74"/>
      <c r="T107" s="75"/>
      <c r="U107" s="74"/>
      <c r="V107" s="76"/>
      <c r="W107" s="77"/>
      <c r="X107" s="78"/>
      <c r="Y107" s="70"/>
      <c r="Z107" s="70"/>
      <c r="AA107" s="70"/>
      <c r="AB107" s="70"/>
      <c r="AC107" s="70"/>
      <c r="AD107" s="70"/>
      <c r="AE107" s="70"/>
      <c r="AF107" s="79"/>
      <c r="AG107" s="80"/>
      <c r="AH107" s="81"/>
      <c r="AI107" s="82"/>
      <c r="AJ107" s="70"/>
      <c r="AK107" s="70"/>
      <c r="AL107" s="70"/>
      <c r="AM107" s="83"/>
      <c r="AN107" s="84"/>
      <c r="AO107" s="74"/>
      <c r="AP107" s="74"/>
      <c r="AQ107" s="74"/>
      <c r="AR107" s="74"/>
      <c r="AS107" s="85"/>
      <c r="AT107" s="86"/>
      <c r="AU107" s="86"/>
      <c r="AV107" s="86"/>
      <c r="AW107" s="86"/>
      <c r="AX107" s="86"/>
      <c r="AY107" s="86"/>
      <c r="AZ107" s="86"/>
      <c r="BA107" s="87"/>
      <c r="BB107" s="88"/>
      <c r="BC107" s="89"/>
      <c r="BD107" s="74"/>
      <c r="BE107" s="90"/>
      <c r="BF107" s="91"/>
      <c r="BG107" s="92"/>
      <c r="BH107" s="93"/>
      <c r="BI107" s="94"/>
      <c r="BJ107" s="70"/>
      <c r="BK107" s="70"/>
      <c r="BL107" s="95"/>
      <c r="BM107" s="96"/>
      <c r="BN107" s="97"/>
      <c r="BO107" s="98"/>
      <c r="BP107" s="99"/>
      <c r="BQ107" s="100"/>
      <c r="BR107" s="101"/>
      <c r="DD107" s="103" t="s">
        <v>85</v>
      </c>
      <c r="DE107" s="103" t="s">
        <v>90</v>
      </c>
      <c r="DF107" s="103" t="s">
        <v>91</v>
      </c>
      <c r="DG107" s="104" t="e">
        <f t="shared" si="32"/>
        <v>#DIV/0!</v>
      </c>
      <c r="DH107" s="104" t="e">
        <f t="shared" si="33"/>
        <v>#DIV/0!</v>
      </c>
      <c r="DI107" s="104" t="e">
        <f t="shared" si="34"/>
        <v>#DIV/0!</v>
      </c>
    </row>
    <row r="108" spans="1:113" x14ac:dyDescent="0.25">
      <c r="A108" s="68">
        <v>97</v>
      </c>
      <c r="B108" s="69"/>
      <c r="C108" s="70"/>
      <c r="D108" s="69"/>
      <c r="E108" s="70"/>
      <c r="F108" s="70"/>
      <c r="G108" s="71"/>
      <c r="H108" s="71"/>
      <c r="I108" s="71"/>
      <c r="J108" s="70"/>
      <c r="K108" s="72"/>
      <c r="L108" s="73"/>
      <c r="M108" s="74"/>
      <c r="N108" s="74"/>
      <c r="O108" s="74"/>
      <c r="P108" s="74"/>
      <c r="Q108" s="74"/>
      <c r="R108" s="74"/>
      <c r="S108" s="74"/>
      <c r="T108" s="75"/>
      <c r="U108" s="74"/>
      <c r="V108" s="76"/>
      <c r="W108" s="77"/>
      <c r="X108" s="78"/>
      <c r="Y108" s="70"/>
      <c r="Z108" s="70"/>
      <c r="AA108" s="70"/>
      <c r="AB108" s="70"/>
      <c r="AC108" s="70"/>
      <c r="AD108" s="70"/>
      <c r="AE108" s="70"/>
      <c r="AF108" s="79"/>
      <c r="AG108" s="80"/>
      <c r="AH108" s="81"/>
      <c r="AI108" s="82"/>
      <c r="AJ108" s="70"/>
      <c r="AK108" s="70"/>
      <c r="AL108" s="70"/>
      <c r="AM108" s="83"/>
      <c r="AN108" s="84"/>
      <c r="AO108" s="74"/>
      <c r="AP108" s="74"/>
      <c r="AQ108" s="74"/>
      <c r="AR108" s="74"/>
      <c r="AS108" s="85"/>
      <c r="AT108" s="86"/>
      <c r="AU108" s="86"/>
      <c r="AV108" s="86"/>
      <c r="AW108" s="86"/>
      <c r="AX108" s="86"/>
      <c r="AY108" s="86"/>
      <c r="AZ108" s="86"/>
      <c r="BA108" s="87"/>
      <c r="BB108" s="88"/>
      <c r="BC108" s="89"/>
      <c r="BD108" s="74"/>
      <c r="BE108" s="90"/>
      <c r="BF108" s="91"/>
      <c r="BG108" s="92"/>
      <c r="BH108" s="93"/>
      <c r="BI108" s="94"/>
      <c r="BJ108" s="70"/>
      <c r="BK108" s="70"/>
      <c r="BL108" s="95"/>
      <c r="BM108" s="96"/>
      <c r="BN108" s="97"/>
      <c r="BO108" s="98"/>
      <c r="BP108" s="99"/>
      <c r="BQ108" s="100"/>
      <c r="BR108" s="101"/>
      <c r="DD108" s="103" t="s">
        <v>85</v>
      </c>
      <c r="DE108" s="103" t="s">
        <v>90</v>
      </c>
      <c r="DF108" s="103" t="s">
        <v>91</v>
      </c>
      <c r="DG108" s="104" t="e">
        <f t="shared" ref="DG108:DG124" si="35">IF(AND(BD108="", J108="S+C"), (AG108/F108*0.07), IF(BD108&gt;(ROUND((AG108/F108*0.07)+0.000001, 0)), (ROUND((AG108/F108*0.07)+0.000001, 0)), BD108))</f>
        <v>#DIV/0!</v>
      </c>
      <c r="DH108" s="104" t="e">
        <f t="shared" ref="DH108:DH124" si="36">IF(AND(BD108="", J108="SHP"), (U108/F108+(0.02*((O108+P108+Q108+R108+S108)/F108))), IF(BD108&gt;(ROUND(U108/F108+(0.02*((O108+P108+Q108+R108+S108)/F108))+0.000001, 0)), (ROUND(U108/F108+(0.02*((O108+P108+Q108+R108+S108)/F108))+0.000001, 0)), BD108))</f>
        <v>#DIV/0!</v>
      </c>
      <c r="DI108" s="104" t="e">
        <f t="shared" ref="DI108:DI124" si="37">IF(AND(BD108="", J108="CoC"), (U108/F108), IF(BD108&gt;(U108/F108), (U108/F108), BD108))</f>
        <v>#DIV/0!</v>
      </c>
    </row>
    <row r="109" spans="1:113" x14ac:dyDescent="0.25">
      <c r="A109" s="68">
        <v>98</v>
      </c>
      <c r="B109" s="69"/>
      <c r="C109" s="70"/>
      <c r="D109" s="69"/>
      <c r="E109" s="70"/>
      <c r="F109" s="70"/>
      <c r="G109" s="71"/>
      <c r="H109" s="71"/>
      <c r="I109" s="71"/>
      <c r="J109" s="70"/>
      <c r="K109" s="72"/>
      <c r="L109" s="73"/>
      <c r="M109" s="74"/>
      <c r="N109" s="74"/>
      <c r="O109" s="74"/>
      <c r="P109" s="74"/>
      <c r="Q109" s="74"/>
      <c r="R109" s="74"/>
      <c r="S109" s="74"/>
      <c r="T109" s="75"/>
      <c r="U109" s="74"/>
      <c r="V109" s="76"/>
      <c r="W109" s="77"/>
      <c r="X109" s="78"/>
      <c r="Y109" s="70"/>
      <c r="Z109" s="70"/>
      <c r="AA109" s="70"/>
      <c r="AB109" s="70"/>
      <c r="AC109" s="70"/>
      <c r="AD109" s="70"/>
      <c r="AE109" s="70"/>
      <c r="AF109" s="79"/>
      <c r="AG109" s="80"/>
      <c r="AH109" s="81"/>
      <c r="AI109" s="82"/>
      <c r="AJ109" s="70"/>
      <c r="AK109" s="70"/>
      <c r="AL109" s="70"/>
      <c r="AM109" s="83"/>
      <c r="AN109" s="84"/>
      <c r="AO109" s="74"/>
      <c r="AP109" s="74"/>
      <c r="AQ109" s="74"/>
      <c r="AR109" s="74"/>
      <c r="AS109" s="85"/>
      <c r="AT109" s="86"/>
      <c r="AU109" s="86"/>
      <c r="AV109" s="86"/>
      <c r="AW109" s="86"/>
      <c r="AX109" s="86"/>
      <c r="AY109" s="86"/>
      <c r="AZ109" s="86"/>
      <c r="BA109" s="87"/>
      <c r="BB109" s="88"/>
      <c r="BC109" s="89"/>
      <c r="BD109" s="74"/>
      <c r="BE109" s="90"/>
      <c r="BF109" s="91"/>
      <c r="BG109" s="92"/>
      <c r="BH109" s="93"/>
      <c r="BI109" s="94"/>
      <c r="BJ109" s="70"/>
      <c r="BK109" s="70"/>
      <c r="BL109" s="95"/>
      <c r="BM109" s="96"/>
      <c r="BN109" s="97"/>
      <c r="BO109" s="98"/>
      <c r="BP109" s="99"/>
      <c r="BQ109" s="100"/>
      <c r="BR109" s="101"/>
      <c r="DD109" s="103" t="s">
        <v>85</v>
      </c>
      <c r="DE109" s="103" t="s">
        <v>90</v>
      </c>
      <c r="DF109" s="103" t="s">
        <v>91</v>
      </c>
      <c r="DG109" s="104" t="e">
        <f t="shared" si="35"/>
        <v>#DIV/0!</v>
      </c>
      <c r="DH109" s="104" t="e">
        <f t="shared" si="36"/>
        <v>#DIV/0!</v>
      </c>
      <c r="DI109" s="104" t="e">
        <f t="shared" si="37"/>
        <v>#DIV/0!</v>
      </c>
    </row>
    <row r="110" spans="1:113" x14ac:dyDescent="0.25">
      <c r="A110" s="68">
        <v>99</v>
      </c>
      <c r="B110" s="69"/>
      <c r="C110" s="70"/>
      <c r="D110" s="69"/>
      <c r="E110" s="70"/>
      <c r="F110" s="70"/>
      <c r="G110" s="71"/>
      <c r="H110" s="71"/>
      <c r="I110" s="71"/>
      <c r="J110" s="70"/>
      <c r="K110" s="72"/>
      <c r="L110" s="73"/>
      <c r="M110" s="74"/>
      <c r="N110" s="74"/>
      <c r="O110" s="74"/>
      <c r="P110" s="74"/>
      <c r="Q110" s="74"/>
      <c r="R110" s="74"/>
      <c r="S110" s="74"/>
      <c r="T110" s="75"/>
      <c r="U110" s="74"/>
      <c r="V110" s="76"/>
      <c r="W110" s="77"/>
      <c r="X110" s="78"/>
      <c r="Y110" s="70"/>
      <c r="Z110" s="70"/>
      <c r="AA110" s="70"/>
      <c r="AB110" s="70"/>
      <c r="AC110" s="70"/>
      <c r="AD110" s="70"/>
      <c r="AE110" s="70"/>
      <c r="AF110" s="79"/>
      <c r="AG110" s="80"/>
      <c r="AH110" s="81"/>
      <c r="AI110" s="82"/>
      <c r="AJ110" s="70"/>
      <c r="AK110" s="70"/>
      <c r="AL110" s="70"/>
      <c r="AM110" s="83"/>
      <c r="AN110" s="84"/>
      <c r="AO110" s="74"/>
      <c r="AP110" s="74"/>
      <c r="AQ110" s="74"/>
      <c r="AR110" s="74"/>
      <c r="AS110" s="85"/>
      <c r="AT110" s="86"/>
      <c r="AU110" s="86"/>
      <c r="AV110" s="86"/>
      <c r="AW110" s="86"/>
      <c r="AX110" s="86"/>
      <c r="AY110" s="86"/>
      <c r="AZ110" s="86"/>
      <c r="BA110" s="87"/>
      <c r="BB110" s="88"/>
      <c r="BC110" s="89"/>
      <c r="BD110" s="74"/>
      <c r="BE110" s="90"/>
      <c r="BF110" s="91"/>
      <c r="BG110" s="92"/>
      <c r="BH110" s="93"/>
      <c r="BI110" s="94"/>
      <c r="BJ110" s="70"/>
      <c r="BK110" s="70"/>
      <c r="BL110" s="95"/>
      <c r="BM110" s="96"/>
      <c r="BN110" s="97"/>
      <c r="BO110" s="98"/>
      <c r="BP110" s="99"/>
      <c r="BQ110" s="100"/>
      <c r="BR110" s="101"/>
      <c r="DD110" s="103" t="s">
        <v>85</v>
      </c>
      <c r="DE110" s="103" t="s">
        <v>90</v>
      </c>
      <c r="DF110" s="103" t="s">
        <v>91</v>
      </c>
      <c r="DG110" s="104" t="e">
        <f t="shared" si="35"/>
        <v>#DIV/0!</v>
      </c>
      <c r="DH110" s="104" t="e">
        <f t="shared" si="36"/>
        <v>#DIV/0!</v>
      </c>
      <c r="DI110" s="104" t="e">
        <f t="shared" si="37"/>
        <v>#DIV/0!</v>
      </c>
    </row>
    <row r="111" spans="1:113" x14ac:dyDescent="0.25">
      <c r="A111" s="68">
        <v>100</v>
      </c>
      <c r="B111" s="69"/>
      <c r="C111" s="70"/>
      <c r="D111" s="69"/>
      <c r="E111" s="70"/>
      <c r="F111" s="70"/>
      <c r="G111" s="71"/>
      <c r="H111" s="71"/>
      <c r="I111" s="71"/>
      <c r="J111" s="70"/>
      <c r="K111" s="72"/>
      <c r="L111" s="73"/>
      <c r="M111" s="74"/>
      <c r="N111" s="74"/>
      <c r="O111" s="74"/>
      <c r="P111" s="74"/>
      <c r="Q111" s="74"/>
      <c r="R111" s="74"/>
      <c r="S111" s="74"/>
      <c r="T111" s="75"/>
      <c r="U111" s="74"/>
      <c r="V111" s="76"/>
      <c r="W111" s="77"/>
      <c r="X111" s="78"/>
      <c r="Y111" s="70"/>
      <c r="Z111" s="70"/>
      <c r="AA111" s="70"/>
      <c r="AB111" s="70"/>
      <c r="AC111" s="70"/>
      <c r="AD111" s="70"/>
      <c r="AE111" s="70"/>
      <c r="AF111" s="79"/>
      <c r="AG111" s="80"/>
      <c r="AH111" s="81"/>
      <c r="AI111" s="82"/>
      <c r="AJ111" s="70"/>
      <c r="AK111" s="70"/>
      <c r="AL111" s="70"/>
      <c r="AM111" s="83"/>
      <c r="AN111" s="84"/>
      <c r="AO111" s="74"/>
      <c r="AP111" s="74"/>
      <c r="AQ111" s="74"/>
      <c r="AR111" s="74"/>
      <c r="AS111" s="85"/>
      <c r="AT111" s="86"/>
      <c r="AU111" s="86"/>
      <c r="AV111" s="86"/>
      <c r="AW111" s="86"/>
      <c r="AX111" s="86"/>
      <c r="AY111" s="86"/>
      <c r="AZ111" s="86"/>
      <c r="BA111" s="87"/>
      <c r="BB111" s="88"/>
      <c r="BC111" s="89"/>
      <c r="BD111" s="74"/>
      <c r="BE111" s="90"/>
      <c r="BF111" s="91"/>
      <c r="BG111" s="92"/>
      <c r="BH111" s="93"/>
      <c r="BI111" s="94"/>
      <c r="BJ111" s="70"/>
      <c r="BK111" s="70"/>
      <c r="BL111" s="95"/>
      <c r="BM111" s="96"/>
      <c r="BN111" s="97"/>
      <c r="BO111" s="98"/>
      <c r="BP111" s="99"/>
      <c r="BQ111" s="100"/>
      <c r="BR111" s="101"/>
      <c r="DD111" s="103" t="s">
        <v>85</v>
      </c>
      <c r="DE111" s="103" t="s">
        <v>90</v>
      </c>
      <c r="DF111" s="103" t="s">
        <v>91</v>
      </c>
      <c r="DG111" s="104" t="e">
        <f t="shared" si="35"/>
        <v>#DIV/0!</v>
      </c>
      <c r="DH111" s="104" t="e">
        <f t="shared" si="36"/>
        <v>#DIV/0!</v>
      </c>
      <c r="DI111" s="104" t="e">
        <f t="shared" si="37"/>
        <v>#DIV/0!</v>
      </c>
    </row>
    <row r="112" spans="1:113" x14ac:dyDescent="0.25">
      <c r="A112" s="68">
        <v>101</v>
      </c>
      <c r="B112" s="69"/>
      <c r="C112" s="70"/>
      <c r="D112" s="69"/>
      <c r="E112" s="70"/>
      <c r="F112" s="70"/>
      <c r="G112" s="71"/>
      <c r="H112" s="71"/>
      <c r="I112" s="71"/>
      <c r="J112" s="70"/>
      <c r="K112" s="72"/>
      <c r="L112" s="73"/>
      <c r="M112" s="74"/>
      <c r="N112" s="74"/>
      <c r="O112" s="74"/>
      <c r="P112" s="74"/>
      <c r="Q112" s="74"/>
      <c r="R112" s="74"/>
      <c r="S112" s="74"/>
      <c r="T112" s="75"/>
      <c r="U112" s="74"/>
      <c r="V112" s="76"/>
      <c r="W112" s="77"/>
      <c r="X112" s="78"/>
      <c r="Y112" s="70"/>
      <c r="Z112" s="70"/>
      <c r="AA112" s="70"/>
      <c r="AB112" s="70"/>
      <c r="AC112" s="70"/>
      <c r="AD112" s="70"/>
      <c r="AE112" s="70"/>
      <c r="AF112" s="79"/>
      <c r="AG112" s="80"/>
      <c r="AH112" s="81"/>
      <c r="AI112" s="82"/>
      <c r="AJ112" s="70"/>
      <c r="AK112" s="70"/>
      <c r="AL112" s="70"/>
      <c r="AM112" s="83"/>
      <c r="AN112" s="84"/>
      <c r="AO112" s="74"/>
      <c r="AP112" s="74"/>
      <c r="AQ112" s="74"/>
      <c r="AR112" s="74"/>
      <c r="AS112" s="85"/>
      <c r="AT112" s="86"/>
      <c r="AU112" s="86"/>
      <c r="AV112" s="86"/>
      <c r="AW112" s="86"/>
      <c r="AX112" s="86"/>
      <c r="AY112" s="86"/>
      <c r="AZ112" s="86"/>
      <c r="BA112" s="87"/>
      <c r="BB112" s="88"/>
      <c r="BC112" s="89"/>
      <c r="BD112" s="74"/>
      <c r="BE112" s="90"/>
      <c r="BF112" s="91"/>
      <c r="BG112" s="92"/>
      <c r="BH112" s="93"/>
      <c r="BI112" s="94"/>
      <c r="BJ112" s="70"/>
      <c r="BK112" s="70"/>
      <c r="BL112" s="95"/>
      <c r="BM112" s="96"/>
      <c r="BN112" s="97"/>
      <c r="BO112" s="98"/>
      <c r="BP112" s="99"/>
      <c r="BQ112" s="100"/>
      <c r="BR112" s="101"/>
      <c r="DD112" s="103" t="s">
        <v>85</v>
      </c>
      <c r="DE112" s="103" t="s">
        <v>90</v>
      </c>
      <c r="DF112" s="103" t="s">
        <v>91</v>
      </c>
      <c r="DG112" s="104" t="e">
        <f t="shared" si="35"/>
        <v>#DIV/0!</v>
      </c>
      <c r="DH112" s="104" t="e">
        <f t="shared" si="36"/>
        <v>#DIV/0!</v>
      </c>
      <c r="DI112" s="104" t="e">
        <f t="shared" si="37"/>
        <v>#DIV/0!</v>
      </c>
    </row>
    <row r="113" spans="1:113" x14ac:dyDescent="0.25">
      <c r="A113" s="68">
        <v>102</v>
      </c>
      <c r="B113" s="69"/>
      <c r="C113" s="70"/>
      <c r="D113" s="69"/>
      <c r="E113" s="70"/>
      <c r="F113" s="70"/>
      <c r="G113" s="71"/>
      <c r="H113" s="71"/>
      <c r="I113" s="71"/>
      <c r="J113" s="70"/>
      <c r="K113" s="72"/>
      <c r="L113" s="73"/>
      <c r="M113" s="74"/>
      <c r="N113" s="74"/>
      <c r="O113" s="74"/>
      <c r="P113" s="74"/>
      <c r="Q113" s="74"/>
      <c r="R113" s="74"/>
      <c r="S113" s="74"/>
      <c r="T113" s="75"/>
      <c r="U113" s="74"/>
      <c r="V113" s="76"/>
      <c r="W113" s="77"/>
      <c r="X113" s="78"/>
      <c r="Y113" s="70"/>
      <c r="Z113" s="70"/>
      <c r="AA113" s="70"/>
      <c r="AB113" s="70"/>
      <c r="AC113" s="70"/>
      <c r="AD113" s="70"/>
      <c r="AE113" s="70"/>
      <c r="AF113" s="79"/>
      <c r="AG113" s="80"/>
      <c r="AH113" s="81"/>
      <c r="AI113" s="82"/>
      <c r="AJ113" s="70"/>
      <c r="AK113" s="70"/>
      <c r="AL113" s="70"/>
      <c r="AM113" s="83"/>
      <c r="AN113" s="84"/>
      <c r="AO113" s="74"/>
      <c r="AP113" s="74"/>
      <c r="AQ113" s="74"/>
      <c r="AR113" s="74"/>
      <c r="AS113" s="85"/>
      <c r="AT113" s="86"/>
      <c r="AU113" s="86"/>
      <c r="AV113" s="86"/>
      <c r="AW113" s="86"/>
      <c r="AX113" s="86"/>
      <c r="AY113" s="86"/>
      <c r="AZ113" s="86"/>
      <c r="BA113" s="87"/>
      <c r="BB113" s="88"/>
      <c r="BC113" s="89"/>
      <c r="BD113" s="74"/>
      <c r="BE113" s="90"/>
      <c r="BF113" s="91"/>
      <c r="BG113" s="92"/>
      <c r="BH113" s="93"/>
      <c r="BI113" s="94"/>
      <c r="BJ113" s="70"/>
      <c r="BK113" s="70"/>
      <c r="BL113" s="95"/>
      <c r="BM113" s="96"/>
      <c r="BN113" s="97"/>
      <c r="BO113" s="98"/>
      <c r="BP113" s="99"/>
      <c r="BQ113" s="100"/>
      <c r="BR113" s="101"/>
      <c r="DD113" s="103" t="s">
        <v>85</v>
      </c>
      <c r="DE113" s="103" t="s">
        <v>90</v>
      </c>
      <c r="DF113" s="103" t="s">
        <v>91</v>
      </c>
      <c r="DG113" s="104" t="e">
        <f t="shared" si="35"/>
        <v>#DIV/0!</v>
      </c>
      <c r="DH113" s="104" t="e">
        <f t="shared" si="36"/>
        <v>#DIV/0!</v>
      </c>
      <c r="DI113" s="104" t="e">
        <f t="shared" si="37"/>
        <v>#DIV/0!</v>
      </c>
    </row>
    <row r="114" spans="1:113" x14ac:dyDescent="0.25">
      <c r="A114" s="68">
        <v>103</v>
      </c>
      <c r="B114" s="69"/>
      <c r="C114" s="70"/>
      <c r="D114" s="69"/>
      <c r="E114" s="70"/>
      <c r="F114" s="70"/>
      <c r="G114" s="71"/>
      <c r="H114" s="71"/>
      <c r="I114" s="71"/>
      <c r="J114" s="70"/>
      <c r="K114" s="72"/>
      <c r="L114" s="73"/>
      <c r="M114" s="74"/>
      <c r="N114" s="74"/>
      <c r="O114" s="74"/>
      <c r="P114" s="74"/>
      <c r="Q114" s="74"/>
      <c r="R114" s="74"/>
      <c r="S114" s="74"/>
      <c r="T114" s="75"/>
      <c r="U114" s="74"/>
      <c r="V114" s="76"/>
      <c r="W114" s="77"/>
      <c r="X114" s="78"/>
      <c r="Y114" s="70"/>
      <c r="Z114" s="70"/>
      <c r="AA114" s="70"/>
      <c r="AB114" s="70"/>
      <c r="AC114" s="70"/>
      <c r="AD114" s="70"/>
      <c r="AE114" s="70"/>
      <c r="AF114" s="79"/>
      <c r="AG114" s="80"/>
      <c r="AH114" s="81"/>
      <c r="AI114" s="82"/>
      <c r="AJ114" s="70"/>
      <c r="AK114" s="70"/>
      <c r="AL114" s="70"/>
      <c r="AM114" s="83"/>
      <c r="AN114" s="84"/>
      <c r="AO114" s="74"/>
      <c r="AP114" s="74"/>
      <c r="AQ114" s="74"/>
      <c r="AR114" s="74"/>
      <c r="AS114" s="85"/>
      <c r="AT114" s="86"/>
      <c r="AU114" s="86"/>
      <c r="AV114" s="86"/>
      <c r="AW114" s="86"/>
      <c r="AX114" s="86"/>
      <c r="AY114" s="86"/>
      <c r="AZ114" s="86"/>
      <c r="BA114" s="87"/>
      <c r="BB114" s="88"/>
      <c r="BC114" s="89"/>
      <c r="BD114" s="74"/>
      <c r="BE114" s="90"/>
      <c r="BF114" s="91"/>
      <c r="BG114" s="92"/>
      <c r="BH114" s="93"/>
      <c r="BI114" s="94"/>
      <c r="BJ114" s="70"/>
      <c r="BK114" s="70"/>
      <c r="BL114" s="95"/>
      <c r="BM114" s="96"/>
      <c r="BN114" s="97"/>
      <c r="BO114" s="98"/>
      <c r="BP114" s="99"/>
      <c r="BQ114" s="100"/>
      <c r="BR114" s="101"/>
      <c r="DD114" s="103" t="s">
        <v>85</v>
      </c>
      <c r="DE114" s="103" t="s">
        <v>90</v>
      </c>
      <c r="DF114" s="103" t="s">
        <v>91</v>
      </c>
      <c r="DG114" s="104" t="e">
        <f t="shared" si="35"/>
        <v>#DIV/0!</v>
      </c>
      <c r="DH114" s="104" t="e">
        <f t="shared" si="36"/>
        <v>#DIV/0!</v>
      </c>
      <c r="DI114" s="104" t="e">
        <f t="shared" si="37"/>
        <v>#DIV/0!</v>
      </c>
    </row>
    <row r="115" spans="1:113" x14ac:dyDescent="0.25">
      <c r="A115" s="68">
        <v>104</v>
      </c>
      <c r="B115" s="69"/>
      <c r="C115" s="70"/>
      <c r="D115" s="69"/>
      <c r="E115" s="70"/>
      <c r="F115" s="70"/>
      <c r="G115" s="71"/>
      <c r="H115" s="71"/>
      <c r="I115" s="71"/>
      <c r="J115" s="70"/>
      <c r="K115" s="72"/>
      <c r="L115" s="73"/>
      <c r="M115" s="74"/>
      <c r="N115" s="74"/>
      <c r="O115" s="74"/>
      <c r="P115" s="74"/>
      <c r="Q115" s="74"/>
      <c r="R115" s="74"/>
      <c r="S115" s="74"/>
      <c r="T115" s="75"/>
      <c r="U115" s="74"/>
      <c r="V115" s="76"/>
      <c r="W115" s="77"/>
      <c r="X115" s="78"/>
      <c r="Y115" s="70"/>
      <c r="Z115" s="70"/>
      <c r="AA115" s="70"/>
      <c r="AB115" s="70"/>
      <c r="AC115" s="70"/>
      <c r="AD115" s="70"/>
      <c r="AE115" s="70"/>
      <c r="AF115" s="79"/>
      <c r="AG115" s="80"/>
      <c r="AH115" s="81"/>
      <c r="AI115" s="82"/>
      <c r="AJ115" s="70"/>
      <c r="AK115" s="70"/>
      <c r="AL115" s="70"/>
      <c r="AM115" s="83"/>
      <c r="AN115" s="84"/>
      <c r="AO115" s="74"/>
      <c r="AP115" s="74"/>
      <c r="AQ115" s="74"/>
      <c r="AR115" s="74"/>
      <c r="AS115" s="85"/>
      <c r="AT115" s="86"/>
      <c r="AU115" s="86"/>
      <c r="AV115" s="86"/>
      <c r="AW115" s="86"/>
      <c r="AX115" s="86"/>
      <c r="AY115" s="86"/>
      <c r="AZ115" s="86"/>
      <c r="BA115" s="87"/>
      <c r="BB115" s="88"/>
      <c r="BC115" s="89"/>
      <c r="BD115" s="74"/>
      <c r="BE115" s="90"/>
      <c r="BF115" s="91"/>
      <c r="BG115" s="92"/>
      <c r="BH115" s="93"/>
      <c r="BI115" s="94"/>
      <c r="BJ115" s="70"/>
      <c r="BK115" s="70"/>
      <c r="BL115" s="95"/>
      <c r="BM115" s="96"/>
      <c r="BN115" s="97"/>
      <c r="BO115" s="98"/>
      <c r="BP115" s="99"/>
      <c r="BQ115" s="100"/>
      <c r="BR115" s="101"/>
      <c r="DD115" s="103" t="s">
        <v>85</v>
      </c>
      <c r="DE115" s="103" t="s">
        <v>90</v>
      </c>
      <c r="DF115" s="103" t="s">
        <v>91</v>
      </c>
      <c r="DG115" s="104" t="e">
        <f t="shared" si="35"/>
        <v>#DIV/0!</v>
      </c>
      <c r="DH115" s="104" t="e">
        <f t="shared" si="36"/>
        <v>#DIV/0!</v>
      </c>
      <c r="DI115" s="104" t="e">
        <f t="shared" si="37"/>
        <v>#DIV/0!</v>
      </c>
    </row>
    <row r="116" spans="1:113" x14ac:dyDescent="0.25">
      <c r="A116" s="68">
        <v>105</v>
      </c>
      <c r="B116" s="69"/>
      <c r="C116" s="70"/>
      <c r="D116" s="69"/>
      <c r="E116" s="70"/>
      <c r="F116" s="70"/>
      <c r="G116" s="71"/>
      <c r="H116" s="71"/>
      <c r="I116" s="71"/>
      <c r="J116" s="70"/>
      <c r="K116" s="72"/>
      <c r="L116" s="73"/>
      <c r="M116" s="74"/>
      <c r="N116" s="74"/>
      <c r="O116" s="74"/>
      <c r="P116" s="74"/>
      <c r="Q116" s="74"/>
      <c r="R116" s="74"/>
      <c r="S116" s="74"/>
      <c r="T116" s="75"/>
      <c r="U116" s="74"/>
      <c r="V116" s="76"/>
      <c r="W116" s="77"/>
      <c r="X116" s="78"/>
      <c r="Y116" s="70"/>
      <c r="Z116" s="70"/>
      <c r="AA116" s="70"/>
      <c r="AB116" s="70"/>
      <c r="AC116" s="70"/>
      <c r="AD116" s="70"/>
      <c r="AE116" s="70"/>
      <c r="AF116" s="79"/>
      <c r="AG116" s="80"/>
      <c r="AH116" s="81"/>
      <c r="AI116" s="82"/>
      <c r="AJ116" s="70"/>
      <c r="AK116" s="70"/>
      <c r="AL116" s="70"/>
      <c r="AM116" s="83"/>
      <c r="AN116" s="84"/>
      <c r="AO116" s="74"/>
      <c r="AP116" s="74"/>
      <c r="AQ116" s="74"/>
      <c r="AR116" s="74"/>
      <c r="AS116" s="85"/>
      <c r="AT116" s="86"/>
      <c r="AU116" s="86"/>
      <c r="AV116" s="86"/>
      <c r="AW116" s="86"/>
      <c r="AX116" s="86"/>
      <c r="AY116" s="86"/>
      <c r="AZ116" s="86"/>
      <c r="BA116" s="87"/>
      <c r="BB116" s="88"/>
      <c r="BC116" s="89"/>
      <c r="BD116" s="74"/>
      <c r="BE116" s="90"/>
      <c r="BF116" s="91"/>
      <c r="BG116" s="92"/>
      <c r="BH116" s="93"/>
      <c r="BI116" s="94"/>
      <c r="BJ116" s="70"/>
      <c r="BK116" s="70"/>
      <c r="BL116" s="95"/>
      <c r="BM116" s="96"/>
      <c r="BN116" s="97"/>
      <c r="BO116" s="98"/>
      <c r="BP116" s="99"/>
      <c r="BQ116" s="100"/>
      <c r="BR116" s="101"/>
      <c r="DD116" s="103" t="s">
        <v>85</v>
      </c>
      <c r="DE116" s="103" t="s">
        <v>90</v>
      </c>
      <c r="DF116" s="103" t="s">
        <v>91</v>
      </c>
      <c r="DG116" s="104" t="e">
        <f t="shared" si="35"/>
        <v>#DIV/0!</v>
      </c>
      <c r="DH116" s="104" t="e">
        <f t="shared" si="36"/>
        <v>#DIV/0!</v>
      </c>
      <c r="DI116" s="104" t="e">
        <f t="shared" si="37"/>
        <v>#DIV/0!</v>
      </c>
    </row>
    <row r="117" spans="1:113" x14ac:dyDescent="0.25">
      <c r="A117" s="68">
        <v>106</v>
      </c>
      <c r="B117" s="69"/>
      <c r="C117" s="70"/>
      <c r="D117" s="69"/>
      <c r="E117" s="70"/>
      <c r="F117" s="70"/>
      <c r="G117" s="71"/>
      <c r="H117" s="71"/>
      <c r="I117" s="71"/>
      <c r="J117" s="70"/>
      <c r="K117" s="72"/>
      <c r="L117" s="73"/>
      <c r="M117" s="74"/>
      <c r="N117" s="74"/>
      <c r="O117" s="74"/>
      <c r="P117" s="74"/>
      <c r="Q117" s="74"/>
      <c r="R117" s="74"/>
      <c r="S117" s="74"/>
      <c r="T117" s="75"/>
      <c r="U117" s="74"/>
      <c r="V117" s="76"/>
      <c r="W117" s="77"/>
      <c r="X117" s="78"/>
      <c r="Y117" s="70"/>
      <c r="Z117" s="70"/>
      <c r="AA117" s="70"/>
      <c r="AB117" s="70"/>
      <c r="AC117" s="70"/>
      <c r="AD117" s="70"/>
      <c r="AE117" s="70"/>
      <c r="AF117" s="79"/>
      <c r="AG117" s="80"/>
      <c r="AH117" s="81"/>
      <c r="AI117" s="82"/>
      <c r="AJ117" s="70"/>
      <c r="AK117" s="70"/>
      <c r="AL117" s="70"/>
      <c r="AM117" s="83"/>
      <c r="AN117" s="84"/>
      <c r="AO117" s="74"/>
      <c r="AP117" s="74"/>
      <c r="AQ117" s="74"/>
      <c r="AR117" s="74"/>
      <c r="AS117" s="85"/>
      <c r="AT117" s="86"/>
      <c r="AU117" s="86"/>
      <c r="AV117" s="86"/>
      <c r="AW117" s="86"/>
      <c r="AX117" s="86"/>
      <c r="AY117" s="86"/>
      <c r="AZ117" s="86"/>
      <c r="BA117" s="87"/>
      <c r="BB117" s="88"/>
      <c r="BC117" s="89"/>
      <c r="BD117" s="74"/>
      <c r="BE117" s="90"/>
      <c r="BF117" s="91"/>
      <c r="BG117" s="92"/>
      <c r="BH117" s="93"/>
      <c r="BI117" s="94"/>
      <c r="BJ117" s="70"/>
      <c r="BK117" s="70"/>
      <c r="BL117" s="95"/>
      <c r="BM117" s="96"/>
      <c r="BN117" s="97"/>
      <c r="BO117" s="98"/>
      <c r="BP117" s="99"/>
      <c r="BQ117" s="100"/>
      <c r="BR117" s="101"/>
      <c r="DD117" s="103" t="s">
        <v>85</v>
      </c>
      <c r="DE117" s="103" t="s">
        <v>90</v>
      </c>
      <c r="DF117" s="103" t="s">
        <v>91</v>
      </c>
      <c r="DG117" s="104" t="e">
        <f t="shared" si="35"/>
        <v>#DIV/0!</v>
      </c>
      <c r="DH117" s="104" t="e">
        <f t="shared" si="36"/>
        <v>#DIV/0!</v>
      </c>
      <c r="DI117" s="104" t="e">
        <f t="shared" si="37"/>
        <v>#DIV/0!</v>
      </c>
    </row>
    <row r="118" spans="1:113" x14ac:dyDescent="0.25">
      <c r="A118" s="68">
        <v>107</v>
      </c>
      <c r="B118" s="69"/>
      <c r="C118" s="70"/>
      <c r="D118" s="69"/>
      <c r="E118" s="70"/>
      <c r="F118" s="70"/>
      <c r="G118" s="71"/>
      <c r="H118" s="71"/>
      <c r="I118" s="71"/>
      <c r="J118" s="70"/>
      <c r="K118" s="72"/>
      <c r="L118" s="73"/>
      <c r="M118" s="74"/>
      <c r="N118" s="74"/>
      <c r="O118" s="74"/>
      <c r="P118" s="74"/>
      <c r="Q118" s="74"/>
      <c r="R118" s="74"/>
      <c r="S118" s="74"/>
      <c r="T118" s="75"/>
      <c r="U118" s="74"/>
      <c r="V118" s="76"/>
      <c r="W118" s="77"/>
      <c r="X118" s="78"/>
      <c r="Y118" s="70"/>
      <c r="Z118" s="70"/>
      <c r="AA118" s="70"/>
      <c r="AB118" s="70"/>
      <c r="AC118" s="70"/>
      <c r="AD118" s="70"/>
      <c r="AE118" s="70"/>
      <c r="AF118" s="79"/>
      <c r="AG118" s="80"/>
      <c r="AH118" s="81"/>
      <c r="AI118" s="82"/>
      <c r="AJ118" s="70"/>
      <c r="AK118" s="70"/>
      <c r="AL118" s="70"/>
      <c r="AM118" s="83"/>
      <c r="AN118" s="84"/>
      <c r="AO118" s="74"/>
      <c r="AP118" s="74"/>
      <c r="AQ118" s="74"/>
      <c r="AR118" s="74"/>
      <c r="AS118" s="85"/>
      <c r="AT118" s="86"/>
      <c r="AU118" s="86"/>
      <c r="AV118" s="86"/>
      <c r="AW118" s="86"/>
      <c r="AX118" s="86"/>
      <c r="AY118" s="86"/>
      <c r="AZ118" s="86"/>
      <c r="BA118" s="87"/>
      <c r="BB118" s="88"/>
      <c r="BC118" s="89"/>
      <c r="BD118" s="74"/>
      <c r="BE118" s="90"/>
      <c r="BF118" s="91"/>
      <c r="BG118" s="92"/>
      <c r="BH118" s="93"/>
      <c r="BI118" s="94"/>
      <c r="BJ118" s="70"/>
      <c r="BK118" s="70"/>
      <c r="BL118" s="95"/>
      <c r="BM118" s="96"/>
      <c r="BN118" s="97"/>
      <c r="BO118" s="98"/>
      <c r="BP118" s="99"/>
      <c r="BQ118" s="100"/>
      <c r="BR118" s="101"/>
      <c r="DD118" s="103" t="s">
        <v>85</v>
      </c>
      <c r="DE118" s="103" t="s">
        <v>90</v>
      </c>
      <c r="DF118" s="103" t="s">
        <v>91</v>
      </c>
      <c r="DG118" s="104" t="e">
        <f t="shared" si="35"/>
        <v>#DIV/0!</v>
      </c>
      <c r="DH118" s="104" t="e">
        <f t="shared" si="36"/>
        <v>#DIV/0!</v>
      </c>
      <c r="DI118" s="104" t="e">
        <f t="shared" si="37"/>
        <v>#DIV/0!</v>
      </c>
    </row>
    <row r="119" spans="1:113" x14ac:dyDescent="0.25">
      <c r="A119" s="68">
        <v>108</v>
      </c>
      <c r="B119" s="69"/>
      <c r="C119" s="70"/>
      <c r="D119" s="69"/>
      <c r="E119" s="70"/>
      <c r="F119" s="70"/>
      <c r="G119" s="71"/>
      <c r="H119" s="71"/>
      <c r="I119" s="71"/>
      <c r="J119" s="70"/>
      <c r="K119" s="72"/>
      <c r="L119" s="73"/>
      <c r="M119" s="74"/>
      <c r="N119" s="74"/>
      <c r="O119" s="74"/>
      <c r="P119" s="74"/>
      <c r="Q119" s="74"/>
      <c r="R119" s="74"/>
      <c r="S119" s="74"/>
      <c r="T119" s="75"/>
      <c r="U119" s="74"/>
      <c r="V119" s="76"/>
      <c r="W119" s="77"/>
      <c r="X119" s="78"/>
      <c r="Y119" s="70"/>
      <c r="Z119" s="70"/>
      <c r="AA119" s="70"/>
      <c r="AB119" s="70"/>
      <c r="AC119" s="70"/>
      <c r="AD119" s="70"/>
      <c r="AE119" s="70"/>
      <c r="AF119" s="79"/>
      <c r="AG119" s="80"/>
      <c r="AH119" s="81"/>
      <c r="AI119" s="82"/>
      <c r="AJ119" s="70"/>
      <c r="AK119" s="70"/>
      <c r="AL119" s="70"/>
      <c r="AM119" s="83"/>
      <c r="AN119" s="84"/>
      <c r="AO119" s="74"/>
      <c r="AP119" s="74"/>
      <c r="AQ119" s="74"/>
      <c r="AR119" s="74"/>
      <c r="AS119" s="85"/>
      <c r="AT119" s="86"/>
      <c r="AU119" s="86"/>
      <c r="AV119" s="86"/>
      <c r="AW119" s="86"/>
      <c r="AX119" s="86"/>
      <c r="AY119" s="86"/>
      <c r="AZ119" s="86"/>
      <c r="BA119" s="87"/>
      <c r="BB119" s="88"/>
      <c r="BC119" s="89"/>
      <c r="BD119" s="74"/>
      <c r="BE119" s="90"/>
      <c r="BF119" s="91"/>
      <c r="BG119" s="92"/>
      <c r="BH119" s="93"/>
      <c r="BI119" s="94"/>
      <c r="BJ119" s="70"/>
      <c r="BK119" s="70"/>
      <c r="BL119" s="95"/>
      <c r="BM119" s="96"/>
      <c r="BN119" s="97"/>
      <c r="BO119" s="98"/>
      <c r="BP119" s="99"/>
      <c r="BQ119" s="100"/>
      <c r="BR119" s="101"/>
      <c r="DD119" s="103" t="s">
        <v>85</v>
      </c>
      <c r="DE119" s="103" t="s">
        <v>90</v>
      </c>
      <c r="DF119" s="103" t="s">
        <v>91</v>
      </c>
      <c r="DG119" s="104" t="e">
        <f t="shared" si="35"/>
        <v>#DIV/0!</v>
      </c>
      <c r="DH119" s="104" t="e">
        <f t="shared" si="36"/>
        <v>#DIV/0!</v>
      </c>
      <c r="DI119" s="104" t="e">
        <f t="shared" si="37"/>
        <v>#DIV/0!</v>
      </c>
    </row>
    <row r="120" spans="1:113" x14ac:dyDescent="0.25">
      <c r="A120" s="68">
        <v>109</v>
      </c>
      <c r="B120" s="69"/>
      <c r="C120" s="70"/>
      <c r="D120" s="69"/>
      <c r="E120" s="70"/>
      <c r="F120" s="70"/>
      <c r="G120" s="71"/>
      <c r="H120" s="71"/>
      <c r="I120" s="71"/>
      <c r="J120" s="70"/>
      <c r="K120" s="72"/>
      <c r="L120" s="73"/>
      <c r="M120" s="74"/>
      <c r="N120" s="74"/>
      <c r="O120" s="74"/>
      <c r="P120" s="74"/>
      <c r="Q120" s="74"/>
      <c r="R120" s="74"/>
      <c r="S120" s="74"/>
      <c r="T120" s="75"/>
      <c r="U120" s="74"/>
      <c r="V120" s="76"/>
      <c r="W120" s="77"/>
      <c r="X120" s="78"/>
      <c r="Y120" s="70"/>
      <c r="Z120" s="70"/>
      <c r="AA120" s="70"/>
      <c r="AB120" s="70"/>
      <c r="AC120" s="70"/>
      <c r="AD120" s="70"/>
      <c r="AE120" s="70"/>
      <c r="AF120" s="79"/>
      <c r="AG120" s="80"/>
      <c r="AH120" s="81"/>
      <c r="AI120" s="82"/>
      <c r="AJ120" s="70"/>
      <c r="AK120" s="70"/>
      <c r="AL120" s="70"/>
      <c r="AM120" s="83"/>
      <c r="AN120" s="84"/>
      <c r="AO120" s="74"/>
      <c r="AP120" s="74"/>
      <c r="AQ120" s="74"/>
      <c r="AR120" s="74"/>
      <c r="AS120" s="85"/>
      <c r="AT120" s="86"/>
      <c r="AU120" s="86"/>
      <c r="AV120" s="86"/>
      <c r="AW120" s="86"/>
      <c r="AX120" s="86"/>
      <c r="AY120" s="86"/>
      <c r="AZ120" s="86"/>
      <c r="BA120" s="87"/>
      <c r="BB120" s="88"/>
      <c r="BC120" s="89"/>
      <c r="BD120" s="74"/>
      <c r="BE120" s="90"/>
      <c r="BF120" s="91"/>
      <c r="BG120" s="92"/>
      <c r="BH120" s="93"/>
      <c r="BI120" s="94"/>
      <c r="BJ120" s="70"/>
      <c r="BK120" s="70"/>
      <c r="BL120" s="95"/>
      <c r="BM120" s="96"/>
      <c r="BN120" s="97"/>
      <c r="BO120" s="98"/>
      <c r="BP120" s="99"/>
      <c r="BQ120" s="100"/>
      <c r="BR120" s="101"/>
      <c r="DD120" s="103" t="s">
        <v>85</v>
      </c>
      <c r="DE120" s="103" t="s">
        <v>90</v>
      </c>
      <c r="DF120" s="103" t="s">
        <v>91</v>
      </c>
      <c r="DG120" s="104" t="e">
        <f t="shared" si="35"/>
        <v>#DIV/0!</v>
      </c>
      <c r="DH120" s="104" t="e">
        <f t="shared" si="36"/>
        <v>#DIV/0!</v>
      </c>
      <c r="DI120" s="104" t="e">
        <f t="shared" si="37"/>
        <v>#DIV/0!</v>
      </c>
    </row>
    <row r="121" spans="1:113" x14ac:dyDescent="0.25">
      <c r="A121" s="68">
        <v>110</v>
      </c>
      <c r="B121" s="69"/>
      <c r="C121" s="70"/>
      <c r="D121" s="69"/>
      <c r="E121" s="70"/>
      <c r="F121" s="70"/>
      <c r="G121" s="71"/>
      <c r="H121" s="71"/>
      <c r="I121" s="71"/>
      <c r="J121" s="70"/>
      <c r="K121" s="72"/>
      <c r="L121" s="73"/>
      <c r="M121" s="74"/>
      <c r="N121" s="74"/>
      <c r="O121" s="74"/>
      <c r="P121" s="74"/>
      <c r="Q121" s="74"/>
      <c r="R121" s="74"/>
      <c r="S121" s="74"/>
      <c r="T121" s="75"/>
      <c r="U121" s="74"/>
      <c r="V121" s="76"/>
      <c r="W121" s="77"/>
      <c r="X121" s="78"/>
      <c r="Y121" s="70"/>
      <c r="Z121" s="70"/>
      <c r="AA121" s="70"/>
      <c r="AB121" s="70"/>
      <c r="AC121" s="70"/>
      <c r="AD121" s="70"/>
      <c r="AE121" s="70"/>
      <c r="AF121" s="79"/>
      <c r="AG121" s="80"/>
      <c r="AH121" s="81"/>
      <c r="AI121" s="82"/>
      <c r="AJ121" s="70"/>
      <c r="AK121" s="70"/>
      <c r="AL121" s="70"/>
      <c r="AM121" s="83"/>
      <c r="AN121" s="84"/>
      <c r="AO121" s="74"/>
      <c r="AP121" s="74"/>
      <c r="AQ121" s="74"/>
      <c r="AR121" s="74"/>
      <c r="AS121" s="85"/>
      <c r="AT121" s="86"/>
      <c r="AU121" s="86"/>
      <c r="AV121" s="86"/>
      <c r="AW121" s="86"/>
      <c r="AX121" s="86"/>
      <c r="AY121" s="86"/>
      <c r="AZ121" s="86"/>
      <c r="BA121" s="87"/>
      <c r="BB121" s="88"/>
      <c r="BC121" s="89"/>
      <c r="BD121" s="74"/>
      <c r="BE121" s="90"/>
      <c r="BF121" s="91"/>
      <c r="BG121" s="92"/>
      <c r="BH121" s="93"/>
      <c r="BI121" s="94"/>
      <c r="BJ121" s="70"/>
      <c r="BK121" s="70"/>
      <c r="BL121" s="95"/>
      <c r="BM121" s="96"/>
      <c r="BN121" s="97"/>
      <c r="BO121" s="98"/>
      <c r="BP121" s="99"/>
      <c r="BQ121" s="100"/>
      <c r="BR121" s="101"/>
      <c r="DD121" s="103" t="s">
        <v>85</v>
      </c>
      <c r="DE121" s="103" t="s">
        <v>90</v>
      </c>
      <c r="DF121" s="103" t="s">
        <v>91</v>
      </c>
      <c r="DG121" s="104" t="e">
        <f t="shared" si="35"/>
        <v>#DIV/0!</v>
      </c>
      <c r="DH121" s="104" t="e">
        <f t="shared" si="36"/>
        <v>#DIV/0!</v>
      </c>
      <c r="DI121" s="104" t="e">
        <f t="shared" si="37"/>
        <v>#DIV/0!</v>
      </c>
    </row>
    <row r="122" spans="1:113" x14ac:dyDescent="0.25">
      <c r="A122" s="68">
        <v>111</v>
      </c>
      <c r="B122" s="69"/>
      <c r="C122" s="70"/>
      <c r="D122" s="69"/>
      <c r="E122" s="70"/>
      <c r="F122" s="70"/>
      <c r="G122" s="71"/>
      <c r="H122" s="71"/>
      <c r="I122" s="71"/>
      <c r="J122" s="70"/>
      <c r="K122" s="72"/>
      <c r="L122" s="73"/>
      <c r="M122" s="74"/>
      <c r="N122" s="74"/>
      <c r="O122" s="74"/>
      <c r="P122" s="74"/>
      <c r="Q122" s="74"/>
      <c r="R122" s="74"/>
      <c r="S122" s="74"/>
      <c r="T122" s="75"/>
      <c r="U122" s="74"/>
      <c r="V122" s="76"/>
      <c r="W122" s="77"/>
      <c r="X122" s="78"/>
      <c r="Y122" s="70"/>
      <c r="Z122" s="70"/>
      <c r="AA122" s="70"/>
      <c r="AB122" s="70"/>
      <c r="AC122" s="70"/>
      <c r="AD122" s="70"/>
      <c r="AE122" s="70"/>
      <c r="AF122" s="79"/>
      <c r="AG122" s="80"/>
      <c r="AH122" s="81"/>
      <c r="AI122" s="82"/>
      <c r="AJ122" s="70"/>
      <c r="AK122" s="70"/>
      <c r="AL122" s="70"/>
      <c r="AM122" s="83"/>
      <c r="AN122" s="84"/>
      <c r="AO122" s="74"/>
      <c r="AP122" s="74"/>
      <c r="AQ122" s="74"/>
      <c r="AR122" s="74"/>
      <c r="AS122" s="85"/>
      <c r="AT122" s="86"/>
      <c r="AU122" s="86"/>
      <c r="AV122" s="86"/>
      <c r="AW122" s="86"/>
      <c r="AX122" s="86"/>
      <c r="AY122" s="86"/>
      <c r="AZ122" s="86"/>
      <c r="BA122" s="87"/>
      <c r="BB122" s="88"/>
      <c r="BC122" s="89"/>
      <c r="BD122" s="74"/>
      <c r="BE122" s="90"/>
      <c r="BF122" s="91"/>
      <c r="BG122" s="92"/>
      <c r="BH122" s="93"/>
      <c r="BI122" s="94"/>
      <c r="BJ122" s="70"/>
      <c r="BK122" s="70"/>
      <c r="BL122" s="95"/>
      <c r="BM122" s="96"/>
      <c r="BN122" s="97"/>
      <c r="BO122" s="98"/>
      <c r="BP122" s="99"/>
      <c r="BQ122" s="100"/>
      <c r="BR122" s="101"/>
      <c r="DD122" s="103" t="s">
        <v>85</v>
      </c>
      <c r="DE122" s="103" t="s">
        <v>90</v>
      </c>
      <c r="DF122" s="103" t="s">
        <v>91</v>
      </c>
      <c r="DG122" s="104" t="e">
        <f t="shared" si="35"/>
        <v>#DIV/0!</v>
      </c>
      <c r="DH122" s="104" t="e">
        <f t="shared" si="36"/>
        <v>#DIV/0!</v>
      </c>
      <c r="DI122" s="104" t="e">
        <f t="shared" si="37"/>
        <v>#DIV/0!</v>
      </c>
    </row>
    <row r="123" spans="1:113" x14ac:dyDescent="0.25">
      <c r="A123" s="68">
        <v>112</v>
      </c>
      <c r="B123" s="69"/>
      <c r="C123" s="70"/>
      <c r="D123" s="69"/>
      <c r="E123" s="70"/>
      <c r="F123" s="70"/>
      <c r="G123" s="71"/>
      <c r="H123" s="71"/>
      <c r="I123" s="71"/>
      <c r="J123" s="70"/>
      <c r="K123" s="72"/>
      <c r="L123" s="73"/>
      <c r="M123" s="74"/>
      <c r="N123" s="74"/>
      <c r="O123" s="74"/>
      <c r="P123" s="74"/>
      <c r="Q123" s="74"/>
      <c r="R123" s="74"/>
      <c r="S123" s="74"/>
      <c r="T123" s="75"/>
      <c r="U123" s="74"/>
      <c r="V123" s="76"/>
      <c r="W123" s="77"/>
      <c r="X123" s="78"/>
      <c r="Y123" s="70"/>
      <c r="Z123" s="70"/>
      <c r="AA123" s="70"/>
      <c r="AB123" s="70"/>
      <c r="AC123" s="70"/>
      <c r="AD123" s="70"/>
      <c r="AE123" s="70"/>
      <c r="AF123" s="79"/>
      <c r="AG123" s="80"/>
      <c r="AH123" s="81"/>
      <c r="AI123" s="82"/>
      <c r="AJ123" s="70"/>
      <c r="AK123" s="70"/>
      <c r="AL123" s="70"/>
      <c r="AM123" s="83"/>
      <c r="AN123" s="84"/>
      <c r="AO123" s="74"/>
      <c r="AP123" s="74"/>
      <c r="AQ123" s="74"/>
      <c r="AR123" s="74"/>
      <c r="AS123" s="85"/>
      <c r="AT123" s="86"/>
      <c r="AU123" s="86"/>
      <c r="AV123" s="86"/>
      <c r="AW123" s="86"/>
      <c r="AX123" s="86"/>
      <c r="AY123" s="86"/>
      <c r="AZ123" s="86"/>
      <c r="BA123" s="87"/>
      <c r="BB123" s="88"/>
      <c r="BC123" s="89"/>
      <c r="BD123" s="74"/>
      <c r="BE123" s="90"/>
      <c r="BF123" s="91"/>
      <c r="BG123" s="92"/>
      <c r="BH123" s="93"/>
      <c r="BI123" s="94"/>
      <c r="BJ123" s="70"/>
      <c r="BK123" s="70"/>
      <c r="BL123" s="95"/>
      <c r="BM123" s="96"/>
      <c r="BN123" s="97"/>
      <c r="BO123" s="98"/>
      <c r="BP123" s="99"/>
      <c r="BQ123" s="100"/>
      <c r="BR123" s="101"/>
      <c r="DD123" s="103" t="s">
        <v>85</v>
      </c>
      <c r="DE123" s="103" t="s">
        <v>90</v>
      </c>
      <c r="DF123" s="103" t="s">
        <v>91</v>
      </c>
      <c r="DG123" s="104" t="e">
        <f t="shared" si="35"/>
        <v>#DIV/0!</v>
      </c>
      <c r="DH123" s="104" t="e">
        <f t="shared" si="36"/>
        <v>#DIV/0!</v>
      </c>
      <c r="DI123" s="104" t="e">
        <f t="shared" si="37"/>
        <v>#DIV/0!</v>
      </c>
    </row>
    <row r="124" spans="1:113" x14ac:dyDescent="0.25">
      <c r="A124" s="68">
        <v>113</v>
      </c>
      <c r="B124" s="69"/>
      <c r="C124" s="70"/>
      <c r="D124" s="69"/>
      <c r="E124" s="70"/>
      <c r="F124" s="70"/>
      <c r="G124" s="71"/>
      <c r="H124" s="71"/>
      <c r="I124" s="71"/>
      <c r="J124" s="70"/>
      <c r="K124" s="72"/>
      <c r="L124" s="73"/>
      <c r="M124" s="74"/>
      <c r="N124" s="74"/>
      <c r="O124" s="74"/>
      <c r="P124" s="74"/>
      <c r="Q124" s="74"/>
      <c r="R124" s="74"/>
      <c r="S124" s="74"/>
      <c r="T124" s="75"/>
      <c r="U124" s="74"/>
      <c r="V124" s="76"/>
      <c r="W124" s="77"/>
      <c r="X124" s="78"/>
      <c r="Y124" s="70"/>
      <c r="Z124" s="70"/>
      <c r="AA124" s="70"/>
      <c r="AB124" s="70"/>
      <c r="AC124" s="70"/>
      <c r="AD124" s="70"/>
      <c r="AE124" s="70"/>
      <c r="AF124" s="79"/>
      <c r="AG124" s="80"/>
      <c r="AH124" s="81"/>
      <c r="AI124" s="82"/>
      <c r="AJ124" s="70"/>
      <c r="AK124" s="70"/>
      <c r="AL124" s="70"/>
      <c r="AM124" s="83"/>
      <c r="AN124" s="84"/>
      <c r="AO124" s="74"/>
      <c r="AP124" s="74"/>
      <c r="AQ124" s="74"/>
      <c r="AR124" s="74"/>
      <c r="AS124" s="85"/>
      <c r="AT124" s="86"/>
      <c r="AU124" s="86"/>
      <c r="AV124" s="86"/>
      <c r="AW124" s="86"/>
      <c r="AX124" s="86"/>
      <c r="AY124" s="86"/>
      <c r="AZ124" s="86"/>
      <c r="BA124" s="87"/>
      <c r="BB124" s="88"/>
      <c r="BC124" s="89"/>
      <c r="BD124" s="74"/>
      <c r="BE124" s="90"/>
      <c r="BF124" s="91"/>
      <c r="BG124" s="92"/>
      <c r="BH124" s="93"/>
      <c r="BI124" s="94"/>
      <c r="BJ124" s="70"/>
      <c r="BK124" s="70"/>
      <c r="BL124" s="95"/>
      <c r="BM124" s="96"/>
      <c r="BN124" s="97"/>
      <c r="BO124" s="98"/>
      <c r="BP124" s="99"/>
      <c r="BQ124" s="100"/>
      <c r="BR124" s="101"/>
      <c r="DD124" s="103" t="s">
        <v>85</v>
      </c>
      <c r="DE124" s="103" t="s">
        <v>90</v>
      </c>
      <c r="DF124" s="103" t="s">
        <v>91</v>
      </c>
      <c r="DG124" s="104" t="e">
        <f t="shared" si="35"/>
        <v>#DIV/0!</v>
      </c>
      <c r="DH124" s="104" t="e">
        <f t="shared" si="36"/>
        <v>#DIV/0!</v>
      </c>
      <c r="DI124" s="104" t="e">
        <f t="shared" si="37"/>
        <v>#DIV/0!</v>
      </c>
    </row>
    <row r="125" spans="1:113" x14ac:dyDescent="0.25">
      <c r="A125" s="105">
        <v>114</v>
      </c>
    </row>
    <row r="126" spans="1:113" x14ac:dyDescent="0.25">
      <c r="A126" s="105">
        <v>115</v>
      </c>
    </row>
    <row r="127" spans="1:113" x14ac:dyDescent="0.25">
      <c r="A127" s="105">
        <v>116</v>
      </c>
    </row>
    <row r="128" spans="1:113" x14ac:dyDescent="0.25">
      <c r="A128" s="105">
        <v>117</v>
      </c>
    </row>
    <row r="129" spans="1:1" x14ac:dyDescent="0.25">
      <c r="A129" s="105">
        <v>118</v>
      </c>
    </row>
    <row r="130" spans="1:1" x14ac:dyDescent="0.25">
      <c r="A130" s="105">
        <v>119</v>
      </c>
    </row>
    <row r="131" spans="1:1" x14ac:dyDescent="0.25">
      <c r="A131" s="105">
        <v>120</v>
      </c>
    </row>
    <row r="132" spans="1:1" x14ac:dyDescent="0.25">
      <c r="A132" s="105">
        <v>121</v>
      </c>
    </row>
    <row r="133" spans="1:1" x14ac:dyDescent="0.25">
      <c r="A133" s="105">
        <v>122</v>
      </c>
    </row>
    <row r="134" spans="1:1" x14ac:dyDescent="0.25">
      <c r="A134" s="105">
        <v>123</v>
      </c>
    </row>
    <row r="135" spans="1:1" x14ac:dyDescent="0.25">
      <c r="A135" s="105">
        <v>124</v>
      </c>
    </row>
    <row r="136" spans="1:1" x14ac:dyDescent="0.25">
      <c r="A136" s="105">
        <v>125</v>
      </c>
    </row>
    <row r="137" spans="1:1" x14ac:dyDescent="0.25">
      <c r="A137" s="105">
        <v>126</v>
      </c>
    </row>
    <row r="138" spans="1:1" x14ac:dyDescent="0.25">
      <c r="A138" s="105">
        <v>127</v>
      </c>
    </row>
    <row r="139" spans="1:1" x14ac:dyDescent="0.25">
      <c r="A139" s="105">
        <v>128</v>
      </c>
    </row>
    <row r="140" spans="1:1" x14ac:dyDescent="0.25">
      <c r="A140" s="105">
        <v>129</v>
      </c>
    </row>
    <row r="141" spans="1:1" x14ac:dyDescent="0.25">
      <c r="A141" s="105">
        <v>130</v>
      </c>
    </row>
    <row r="142" spans="1:1" x14ac:dyDescent="0.25">
      <c r="A142" s="105">
        <v>131</v>
      </c>
    </row>
    <row r="143" spans="1:1" x14ac:dyDescent="0.25">
      <c r="A143" s="105">
        <v>132</v>
      </c>
    </row>
    <row r="144" spans="1:1" x14ac:dyDescent="0.25">
      <c r="A144" s="105">
        <v>133</v>
      </c>
    </row>
    <row r="145" spans="1:1" x14ac:dyDescent="0.25">
      <c r="A145" s="105">
        <v>134</v>
      </c>
    </row>
    <row r="146" spans="1:1" x14ac:dyDescent="0.25">
      <c r="A146" s="105">
        <v>135</v>
      </c>
    </row>
    <row r="147" spans="1:1" x14ac:dyDescent="0.25">
      <c r="A147" s="105">
        <v>136</v>
      </c>
    </row>
    <row r="148" spans="1:1" x14ac:dyDescent="0.25">
      <c r="A148" s="105">
        <v>137</v>
      </c>
    </row>
    <row r="149" spans="1:1" x14ac:dyDescent="0.25">
      <c r="A149" s="105">
        <v>138</v>
      </c>
    </row>
    <row r="150" spans="1:1" x14ac:dyDescent="0.25">
      <c r="A150" s="105">
        <v>139</v>
      </c>
    </row>
    <row r="151" spans="1:1" x14ac:dyDescent="0.25">
      <c r="A151" s="105">
        <v>140</v>
      </c>
    </row>
    <row r="152" spans="1:1" x14ac:dyDescent="0.25">
      <c r="A152" s="105">
        <v>141</v>
      </c>
    </row>
    <row r="153" spans="1:1" x14ac:dyDescent="0.25">
      <c r="A153" s="105">
        <v>142</v>
      </c>
    </row>
    <row r="154" spans="1:1" x14ac:dyDescent="0.25">
      <c r="A154" s="105">
        <v>143</v>
      </c>
    </row>
    <row r="155" spans="1:1" x14ac:dyDescent="0.25">
      <c r="A155" s="105">
        <v>144</v>
      </c>
    </row>
    <row r="156" spans="1:1" x14ac:dyDescent="0.25">
      <c r="A156" s="105">
        <v>145</v>
      </c>
    </row>
    <row r="157" spans="1:1" x14ac:dyDescent="0.25">
      <c r="A157" s="105">
        <v>146</v>
      </c>
    </row>
    <row r="158" spans="1:1" x14ac:dyDescent="0.25">
      <c r="A158" s="105">
        <v>147</v>
      </c>
    </row>
    <row r="159" spans="1:1" x14ac:dyDescent="0.25">
      <c r="A159" s="105">
        <v>148</v>
      </c>
    </row>
    <row r="160" spans="1:1" x14ac:dyDescent="0.25">
      <c r="A160" s="105">
        <v>149</v>
      </c>
    </row>
    <row r="161" spans="1:1" x14ac:dyDescent="0.25">
      <c r="A161" s="105">
        <v>150</v>
      </c>
    </row>
    <row r="162" spans="1:1" x14ac:dyDescent="0.25">
      <c r="A162" s="105">
        <v>151</v>
      </c>
    </row>
    <row r="163" spans="1:1" x14ac:dyDescent="0.25">
      <c r="A163" s="105">
        <v>152</v>
      </c>
    </row>
    <row r="164" spans="1:1" x14ac:dyDescent="0.25">
      <c r="A164" s="105">
        <v>153</v>
      </c>
    </row>
    <row r="165" spans="1:1" x14ac:dyDescent="0.25">
      <c r="A165" s="105">
        <v>154</v>
      </c>
    </row>
    <row r="166" spans="1:1" x14ac:dyDescent="0.25">
      <c r="A166" s="105">
        <v>155</v>
      </c>
    </row>
    <row r="167" spans="1:1" x14ac:dyDescent="0.25">
      <c r="A167" s="105">
        <v>156</v>
      </c>
    </row>
    <row r="168" spans="1:1" x14ac:dyDescent="0.25">
      <c r="A168" s="105">
        <v>157</v>
      </c>
    </row>
    <row r="169" spans="1:1" x14ac:dyDescent="0.25">
      <c r="A169" s="105">
        <v>158</v>
      </c>
    </row>
    <row r="170" spans="1:1" x14ac:dyDescent="0.25">
      <c r="A170" s="105">
        <v>159</v>
      </c>
    </row>
    <row r="171" spans="1:1" x14ac:dyDescent="0.25">
      <c r="A171" s="105">
        <v>160</v>
      </c>
    </row>
    <row r="172" spans="1:1" x14ac:dyDescent="0.25">
      <c r="A172" s="105">
        <v>161</v>
      </c>
    </row>
    <row r="173" spans="1:1" x14ac:dyDescent="0.25">
      <c r="A173" s="105">
        <v>162</v>
      </c>
    </row>
    <row r="174" spans="1:1" x14ac:dyDescent="0.25">
      <c r="A174" s="105">
        <v>163</v>
      </c>
    </row>
    <row r="175" spans="1:1" x14ac:dyDescent="0.25">
      <c r="A175" s="105">
        <v>164</v>
      </c>
    </row>
    <row r="176" spans="1:1" x14ac:dyDescent="0.25">
      <c r="A176" s="105">
        <v>165</v>
      </c>
    </row>
    <row r="177" spans="1:1" x14ac:dyDescent="0.25">
      <c r="A177" s="105">
        <v>166</v>
      </c>
    </row>
    <row r="178" spans="1:1" x14ac:dyDescent="0.25">
      <c r="A178" s="105">
        <v>167</v>
      </c>
    </row>
    <row r="179" spans="1:1" x14ac:dyDescent="0.25">
      <c r="A179" s="105">
        <v>168</v>
      </c>
    </row>
    <row r="180" spans="1:1" x14ac:dyDescent="0.25">
      <c r="A180" s="105">
        <v>169</v>
      </c>
    </row>
    <row r="181" spans="1:1" x14ac:dyDescent="0.25">
      <c r="A181" s="105">
        <v>170</v>
      </c>
    </row>
    <row r="182" spans="1:1" x14ac:dyDescent="0.25">
      <c r="A182" s="105">
        <v>171</v>
      </c>
    </row>
    <row r="183" spans="1:1" x14ac:dyDescent="0.25">
      <c r="A183" s="105">
        <v>172</v>
      </c>
    </row>
    <row r="184" spans="1:1" x14ac:dyDescent="0.25">
      <c r="A184" s="105">
        <v>173</v>
      </c>
    </row>
    <row r="185" spans="1:1" x14ac:dyDescent="0.25">
      <c r="A185" s="105">
        <v>174</v>
      </c>
    </row>
    <row r="186" spans="1:1" x14ac:dyDescent="0.25">
      <c r="A186" s="105">
        <v>175</v>
      </c>
    </row>
    <row r="187" spans="1:1" x14ac:dyDescent="0.25">
      <c r="A187" s="105">
        <v>176</v>
      </c>
    </row>
    <row r="188" spans="1:1" x14ac:dyDescent="0.25">
      <c r="A188" s="105">
        <v>177</v>
      </c>
    </row>
    <row r="189" spans="1:1" x14ac:dyDescent="0.25">
      <c r="A189" s="105">
        <v>178</v>
      </c>
    </row>
    <row r="190" spans="1:1" x14ac:dyDescent="0.25">
      <c r="A190" s="105">
        <v>179</v>
      </c>
    </row>
    <row r="191" spans="1:1" x14ac:dyDescent="0.25">
      <c r="A191" s="105">
        <v>180</v>
      </c>
    </row>
    <row r="192" spans="1:1" x14ac:dyDescent="0.25">
      <c r="A192" s="105">
        <v>181</v>
      </c>
    </row>
    <row r="193" spans="1:1" x14ac:dyDescent="0.25">
      <c r="A193" s="105">
        <v>182</v>
      </c>
    </row>
    <row r="194" spans="1:1" x14ac:dyDescent="0.25">
      <c r="A194" s="105">
        <v>183</v>
      </c>
    </row>
    <row r="195" spans="1:1" x14ac:dyDescent="0.25">
      <c r="A195" s="105">
        <v>184</v>
      </c>
    </row>
    <row r="196" spans="1:1" x14ac:dyDescent="0.25">
      <c r="A196" s="105">
        <v>185</v>
      </c>
    </row>
    <row r="197" spans="1:1" x14ac:dyDescent="0.25">
      <c r="A197" s="105">
        <v>186</v>
      </c>
    </row>
    <row r="198" spans="1:1" x14ac:dyDescent="0.25">
      <c r="A198" s="105">
        <v>187</v>
      </c>
    </row>
    <row r="199" spans="1:1" x14ac:dyDescent="0.25">
      <c r="A199" s="105">
        <v>188</v>
      </c>
    </row>
    <row r="200" spans="1:1" x14ac:dyDescent="0.25">
      <c r="A200" s="105">
        <v>189</v>
      </c>
    </row>
    <row r="201" spans="1:1" x14ac:dyDescent="0.25">
      <c r="A201" s="105">
        <v>190</v>
      </c>
    </row>
    <row r="202" spans="1:1" x14ac:dyDescent="0.25">
      <c r="A202" s="105">
        <v>191</v>
      </c>
    </row>
    <row r="203" spans="1:1" x14ac:dyDescent="0.25">
      <c r="A203" s="105">
        <v>192</v>
      </c>
    </row>
    <row r="204" spans="1:1" x14ac:dyDescent="0.25">
      <c r="A204" s="105">
        <v>193</v>
      </c>
    </row>
    <row r="205" spans="1:1" x14ac:dyDescent="0.25">
      <c r="A205" s="105">
        <v>194</v>
      </c>
    </row>
    <row r="206" spans="1:1" x14ac:dyDescent="0.25">
      <c r="A206" s="105">
        <v>195</v>
      </c>
    </row>
    <row r="207" spans="1:1" x14ac:dyDescent="0.25">
      <c r="A207" s="105">
        <v>196</v>
      </c>
    </row>
    <row r="208" spans="1:1" x14ac:dyDescent="0.25">
      <c r="A208" s="105">
        <v>197</v>
      </c>
    </row>
    <row r="209" spans="1:1" x14ac:dyDescent="0.25">
      <c r="A209" s="105">
        <v>198</v>
      </c>
    </row>
    <row r="210" spans="1:1" x14ac:dyDescent="0.25">
      <c r="A210" s="105">
        <v>199</v>
      </c>
    </row>
    <row r="211" spans="1:1" x14ac:dyDescent="0.25">
      <c r="A211" s="105">
        <v>200</v>
      </c>
    </row>
    <row r="212" spans="1:1" x14ac:dyDescent="0.25">
      <c r="A212" s="105">
        <v>201</v>
      </c>
    </row>
    <row r="213" spans="1:1" x14ac:dyDescent="0.25">
      <c r="A213" s="105">
        <v>202</v>
      </c>
    </row>
    <row r="214" spans="1:1" x14ac:dyDescent="0.25">
      <c r="A214" s="105">
        <v>203</v>
      </c>
    </row>
    <row r="215" spans="1:1" x14ac:dyDescent="0.25">
      <c r="A215" s="105">
        <v>204</v>
      </c>
    </row>
    <row r="216" spans="1:1" x14ac:dyDescent="0.25">
      <c r="A216" s="105">
        <v>205</v>
      </c>
    </row>
    <row r="217" spans="1:1" x14ac:dyDescent="0.25">
      <c r="A217" s="105">
        <v>206</v>
      </c>
    </row>
    <row r="218" spans="1:1" x14ac:dyDescent="0.25">
      <c r="A218" s="105">
        <v>207</v>
      </c>
    </row>
    <row r="219" spans="1:1" x14ac:dyDescent="0.25">
      <c r="A219" s="105">
        <v>208</v>
      </c>
    </row>
    <row r="220" spans="1:1" x14ac:dyDescent="0.25">
      <c r="A220" s="105">
        <v>209</v>
      </c>
    </row>
    <row r="221" spans="1:1" x14ac:dyDescent="0.25">
      <c r="A221" s="105">
        <v>210</v>
      </c>
    </row>
    <row r="222" spans="1:1" x14ac:dyDescent="0.25">
      <c r="A222" s="105">
        <v>211</v>
      </c>
    </row>
    <row r="223" spans="1:1" x14ac:dyDescent="0.25">
      <c r="A223" s="105">
        <v>212</v>
      </c>
    </row>
    <row r="224" spans="1:1" x14ac:dyDescent="0.25">
      <c r="A224" s="105">
        <v>213</v>
      </c>
    </row>
    <row r="225" spans="1:1" x14ac:dyDescent="0.25">
      <c r="A225" s="105">
        <v>214</v>
      </c>
    </row>
    <row r="226" spans="1:1" x14ac:dyDescent="0.25">
      <c r="A226" s="105">
        <v>215</v>
      </c>
    </row>
    <row r="227" spans="1:1" x14ac:dyDescent="0.25">
      <c r="A227" s="105">
        <v>216</v>
      </c>
    </row>
    <row r="228" spans="1:1" x14ac:dyDescent="0.25">
      <c r="A228" s="105">
        <v>217</v>
      </c>
    </row>
    <row r="229" spans="1:1" x14ac:dyDescent="0.25">
      <c r="A229" s="105">
        <v>218</v>
      </c>
    </row>
    <row r="230" spans="1:1" x14ac:dyDescent="0.25">
      <c r="A230" s="105">
        <v>219</v>
      </c>
    </row>
    <row r="231" spans="1:1" x14ac:dyDescent="0.25">
      <c r="A231" s="105">
        <v>220</v>
      </c>
    </row>
    <row r="232" spans="1:1" x14ac:dyDescent="0.25">
      <c r="A232" s="105">
        <v>221</v>
      </c>
    </row>
    <row r="233" spans="1:1" x14ac:dyDescent="0.25">
      <c r="A233" s="105">
        <v>222</v>
      </c>
    </row>
    <row r="234" spans="1:1" x14ac:dyDescent="0.25">
      <c r="A234" s="105">
        <v>223</v>
      </c>
    </row>
    <row r="235" spans="1:1" x14ac:dyDescent="0.25">
      <c r="A235" s="105">
        <v>224</v>
      </c>
    </row>
    <row r="236" spans="1:1" x14ac:dyDescent="0.25">
      <c r="A236" s="105">
        <v>225</v>
      </c>
    </row>
    <row r="237" spans="1:1" x14ac:dyDescent="0.25">
      <c r="A237" s="105">
        <v>226</v>
      </c>
    </row>
    <row r="238" spans="1:1" x14ac:dyDescent="0.25">
      <c r="A238" s="105">
        <v>227</v>
      </c>
    </row>
    <row r="239" spans="1:1" x14ac:dyDescent="0.25">
      <c r="A239" s="105">
        <v>228</v>
      </c>
    </row>
    <row r="240" spans="1:1" x14ac:dyDescent="0.25">
      <c r="A240" s="105">
        <v>229</v>
      </c>
    </row>
    <row r="241" spans="1:1" x14ac:dyDescent="0.25">
      <c r="A241" s="105">
        <v>230</v>
      </c>
    </row>
    <row r="242" spans="1:1" x14ac:dyDescent="0.25">
      <c r="A242" s="105">
        <v>231</v>
      </c>
    </row>
    <row r="243" spans="1:1" x14ac:dyDescent="0.25">
      <c r="A243" s="105">
        <v>232</v>
      </c>
    </row>
    <row r="244" spans="1:1" x14ac:dyDescent="0.25">
      <c r="A244" s="105">
        <v>233</v>
      </c>
    </row>
    <row r="245" spans="1:1" x14ac:dyDescent="0.25">
      <c r="A245" s="105">
        <v>234</v>
      </c>
    </row>
    <row r="246" spans="1:1" x14ac:dyDescent="0.25">
      <c r="A246" s="105">
        <v>235</v>
      </c>
    </row>
    <row r="247" spans="1:1" x14ac:dyDescent="0.25">
      <c r="A247" s="105">
        <v>236</v>
      </c>
    </row>
    <row r="248" spans="1:1" x14ac:dyDescent="0.25">
      <c r="A248" s="105">
        <v>237</v>
      </c>
    </row>
    <row r="249" spans="1:1" x14ac:dyDescent="0.25">
      <c r="A249" s="105">
        <v>238</v>
      </c>
    </row>
    <row r="250" spans="1:1" x14ac:dyDescent="0.25">
      <c r="A250" s="105">
        <v>239</v>
      </c>
    </row>
    <row r="251" spans="1:1" x14ac:dyDescent="0.25">
      <c r="A251" s="105">
        <v>240</v>
      </c>
    </row>
    <row r="252" spans="1:1" x14ac:dyDescent="0.25">
      <c r="A252" s="105">
        <v>241</v>
      </c>
    </row>
    <row r="253" spans="1:1" x14ac:dyDescent="0.25">
      <c r="A253" s="105">
        <v>242</v>
      </c>
    </row>
    <row r="254" spans="1:1" x14ac:dyDescent="0.25">
      <c r="A254" s="105">
        <v>243</v>
      </c>
    </row>
    <row r="255" spans="1:1" x14ac:dyDescent="0.25">
      <c r="A255" s="105">
        <v>244</v>
      </c>
    </row>
    <row r="256" spans="1:1" x14ac:dyDescent="0.25">
      <c r="A256" s="105">
        <v>245</v>
      </c>
    </row>
    <row r="257" spans="1:1" x14ac:dyDescent="0.25">
      <c r="A257" s="105">
        <v>246</v>
      </c>
    </row>
    <row r="258" spans="1:1" x14ac:dyDescent="0.25">
      <c r="A258" s="105">
        <v>247</v>
      </c>
    </row>
    <row r="259" spans="1:1" x14ac:dyDescent="0.25">
      <c r="A259" s="105">
        <v>248</v>
      </c>
    </row>
    <row r="260" spans="1:1" x14ac:dyDescent="0.25">
      <c r="A260" s="105">
        <v>249</v>
      </c>
    </row>
    <row r="261" spans="1:1" x14ac:dyDescent="0.25">
      <c r="A261" s="105">
        <v>250</v>
      </c>
    </row>
    <row r="262" spans="1:1" x14ac:dyDescent="0.25">
      <c r="A262" s="105">
        <v>251</v>
      </c>
    </row>
    <row r="263" spans="1:1" x14ac:dyDescent="0.25">
      <c r="A263" s="105">
        <v>252</v>
      </c>
    </row>
    <row r="264" spans="1:1" x14ac:dyDescent="0.25">
      <c r="A264" s="105">
        <v>253</v>
      </c>
    </row>
    <row r="265" spans="1:1" x14ac:dyDescent="0.25">
      <c r="A265" s="105">
        <v>254</v>
      </c>
    </row>
    <row r="266" spans="1:1" x14ac:dyDescent="0.25">
      <c r="A266" s="105">
        <v>255</v>
      </c>
    </row>
    <row r="267" spans="1:1" x14ac:dyDescent="0.25">
      <c r="A267" s="105">
        <v>256</v>
      </c>
    </row>
    <row r="268" spans="1:1" x14ac:dyDescent="0.25">
      <c r="A268" s="105">
        <v>257</v>
      </c>
    </row>
    <row r="269" spans="1:1" x14ac:dyDescent="0.25">
      <c r="A269" s="105">
        <v>258</v>
      </c>
    </row>
    <row r="270" spans="1:1" x14ac:dyDescent="0.25">
      <c r="A270" s="105">
        <v>259</v>
      </c>
    </row>
    <row r="271" spans="1:1" x14ac:dyDescent="0.25">
      <c r="A271" s="105">
        <v>260</v>
      </c>
    </row>
    <row r="272" spans="1:1" x14ac:dyDescent="0.25">
      <c r="A272" s="105">
        <v>261</v>
      </c>
    </row>
    <row r="273" spans="1:1" x14ac:dyDescent="0.25">
      <c r="A273" s="105">
        <v>262</v>
      </c>
    </row>
    <row r="274" spans="1:1" x14ac:dyDescent="0.25">
      <c r="A274" s="105">
        <v>263</v>
      </c>
    </row>
    <row r="275" spans="1:1" x14ac:dyDescent="0.25">
      <c r="A275" s="105">
        <v>264</v>
      </c>
    </row>
    <row r="276" spans="1:1" x14ac:dyDescent="0.25">
      <c r="A276" s="105">
        <v>265</v>
      </c>
    </row>
    <row r="277" spans="1:1" x14ac:dyDescent="0.25">
      <c r="A277" s="105">
        <v>266</v>
      </c>
    </row>
    <row r="278" spans="1:1" x14ac:dyDescent="0.25">
      <c r="A278" s="105">
        <v>267</v>
      </c>
    </row>
    <row r="279" spans="1:1" x14ac:dyDescent="0.25">
      <c r="A279" s="105">
        <v>268</v>
      </c>
    </row>
    <row r="280" spans="1:1" x14ac:dyDescent="0.25">
      <c r="A280" s="105">
        <v>269</v>
      </c>
    </row>
    <row r="281" spans="1:1" x14ac:dyDescent="0.25">
      <c r="A281" s="105">
        <v>270</v>
      </c>
    </row>
    <row r="282" spans="1:1" x14ac:dyDescent="0.25">
      <c r="A282" s="105">
        <v>271</v>
      </c>
    </row>
    <row r="283" spans="1:1" x14ac:dyDescent="0.25">
      <c r="A283" s="105">
        <v>272</v>
      </c>
    </row>
    <row r="284" spans="1:1" x14ac:dyDescent="0.25">
      <c r="A284" s="105">
        <v>273</v>
      </c>
    </row>
    <row r="285" spans="1:1" x14ac:dyDescent="0.25">
      <c r="A285" s="105">
        <v>274</v>
      </c>
    </row>
    <row r="286" spans="1:1" x14ac:dyDescent="0.25">
      <c r="A286" s="105">
        <v>275</v>
      </c>
    </row>
    <row r="287" spans="1:1" x14ac:dyDescent="0.25">
      <c r="A287" s="105">
        <v>276</v>
      </c>
    </row>
    <row r="288" spans="1:1" x14ac:dyDescent="0.25">
      <c r="A288" s="105">
        <v>277</v>
      </c>
    </row>
    <row r="289" spans="1:1" x14ac:dyDescent="0.25">
      <c r="A289" s="105">
        <v>278</v>
      </c>
    </row>
    <row r="290" spans="1:1" x14ac:dyDescent="0.25">
      <c r="A290" s="105">
        <v>279</v>
      </c>
    </row>
    <row r="291" spans="1:1" x14ac:dyDescent="0.25">
      <c r="A291" s="105">
        <v>280</v>
      </c>
    </row>
    <row r="292" spans="1:1" x14ac:dyDescent="0.25">
      <c r="A292" s="105">
        <v>281</v>
      </c>
    </row>
    <row r="293" spans="1:1" x14ac:dyDescent="0.25">
      <c r="A293" s="105">
        <v>282</v>
      </c>
    </row>
    <row r="294" spans="1:1" x14ac:dyDescent="0.25">
      <c r="A294" s="105">
        <v>283</v>
      </c>
    </row>
    <row r="295" spans="1:1" x14ac:dyDescent="0.25">
      <c r="A295" s="105">
        <v>284</v>
      </c>
    </row>
    <row r="296" spans="1:1" x14ac:dyDescent="0.25">
      <c r="A296" s="105">
        <v>285</v>
      </c>
    </row>
    <row r="297" spans="1:1" x14ac:dyDescent="0.25">
      <c r="A297" s="105">
        <v>286</v>
      </c>
    </row>
    <row r="298" spans="1:1" x14ac:dyDescent="0.25">
      <c r="A298" s="105">
        <v>287</v>
      </c>
    </row>
    <row r="299" spans="1:1" x14ac:dyDescent="0.25">
      <c r="A299" s="105">
        <v>288</v>
      </c>
    </row>
    <row r="300" spans="1:1" x14ac:dyDescent="0.25">
      <c r="A300" s="105">
        <v>289</v>
      </c>
    </row>
    <row r="301" spans="1:1" x14ac:dyDescent="0.25">
      <c r="A301" s="105">
        <v>290</v>
      </c>
    </row>
    <row r="302" spans="1:1" x14ac:dyDescent="0.25">
      <c r="A302" s="105">
        <v>291</v>
      </c>
    </row>
    <row r="303" spans="1:1" x14ac:dyDescent="0.25">
      <c r="A303" s="105">
        <v>292</v>
      </c>
    </row>
    <row r="304" spans="1:1" x14ac:dyDescent="0.25">
      <c r="A304" s="105">
        <v>293</v>
      </c>
    </row>
    <row r="305" spans="1:1" x14ac:dyDescent="0.25">
      <c r="A305" s="105">
        <v>294</v>
      </c>
    </row>
    <row r="306" spans="1:1" x14ac:dyDescent="0.25">
      <c r="A306" s="105">
        <v>295</v>
      </c>
    </row>
    <row r="307" spans="1:1" x14ac:dyDescent="0.25">
      <c r="A307" s="105">
        <v>296</v>
      </c>
    </row>
    <row r="308" spans="1:1" x14ac:dyDescent="0.25">
      <c r="A308" s="105">
        <v>297</v>
      </c>
    </row>
    <row r="309" spans="1:1" x14ac:dyDescent="0.25">
      <c r="A309" s="105">
        <v>298</v>
      </c>
    </row>
    <row r="310" spans="1:1" x14ac:dyDescent="0.25">
      <c r="A310" s="105">
        <v>299</v>
      </c>
    </row>
    <row r="311" spans="1:1" x14ac:dyDescent="0.25">
      <c r="A311" s="105">
        <v>300</v>
      </c>
    </row>
    <row r="312" spans="1:1" x14ac:dyDescent="0.25">
      <c r="A312" s="105">
        <v>301</v>
      </c>
    </row>
    <row r="313" spans="1:1" x14ac:dyDescent="0.25">
      <c r="A313" s="105">
        <v>302</v>
      </c>
    </row>
    <row r="314" spans="1:1" x14ac:dyDescent="0.25">
      <c r="A314" s="105">
        <v>303</v>
      </c>
    </row>
    <row r="315" spans="1:1" x14ac:dyDescent="0.25">
      <c r="A315" s="105">
        <v>304</v>
      </c>
    </row>
    <row r="316" spans="1:1" x14ac:dyDescent="0.25">
      <c r="A316" s="105">
        <v>305</v>
      </c>
    </row>
    <row r="317" spans="1:1" x14ac:dyDescent="0.25">
      <c r="A317" s="105">
        <v>306</v>
      </c>
    </row>
    <row r="318" spans="1:1" x14ac:dyDescent="0.25">
      <c r="A318" s="105">
        <v>307</v>
      </c>
    </row>
    <row r="319" spans="1:1" x14ac:dyDescent="0.25">
      <c r="A319" s="105">
        <v>308</v>
      </c>
    </row>
    <row r="320" spans="1:1" x14ac:dyDescent="0.25">
      <c r="A320" s="105">
        <v>309</v>
      </c>
    </row>
    <row r="321" spans="1:1" x14ac:dyDescent="0.25">
      <c r="A321" s="105">
        <v>310</v>
      </c>
    </row>
    <row r="322" spans="1:1" x14ac:dyDescent="0.25">
      <c r="A322" s="105">
        <v>311</v>
      </c>
    </row>
    <row r="323" spans="1:1" x14ac:dyDescent="0.25">
      <c r="A323" s="105">
        <v>312</v>
      </c>
    </row>
    <row r="324" spans="1:1" x14ac:dyDescent="0.25">
      <c r="A324" s="105">
        <v>313</v>
      </c>
    </row>
    <row r="325" spans="1:1" x14ac:dyDescent="0.25">
      <c r="A325" s="105">
        <v>314</v>
      </c>
    </row>
    <row r="326" spans="1:1" x14ac:dyDescent="0.25">
      <c r="A326" s="105">
        <v>315</v>
      </c>
    </row>
    <row r="327" spans="1:1" x14ac:dyDescent="0.25">
      <c r="A327" s="105">
        <v>316</v>
      </c>
    </row>
    <row r="328" spans="1:1" x14ac:dyDescent="0.25">
      <c r="A328" s="105">
        <v>317</v>
      </c>
    </row>
    <row r="329" spans="1:1" x14ac:dyDescent="0.25">
      <c r="A329" s="105">
        <v>318</v>
      </c>
    </row>
    <row r="330" spans="1:1" x14ac:dyDescent="0.25">
      <c r="A330" s="105">
        <v>319</v>
      </c>
    </row>
    <row r="331" spans="1:1" x14ac:dyDescent="0.25">
      <c r="A331" s="105">
        <v>320</v>
      </c>
    </row>
    <row r="332" spans="1:1" x14ac:dyDescent="0.25">
      <c r="A332" s="105">
        <v>321</v>
      </c>
    </row>
    <row r="333" spans="1:1" x14ac:dyDescent="0.25">
      <c r="A333" s="105">
        <v>322</v>
      </c>
    </row>
    <row r="334" spans="1:1" x14ac:dyDescent="0.25">
      <c r="A334" s="105">
        <v>323</v>
      </c>
    </row>
    <row r="335" spans="1:1" x14ac:dyDescent="0.25">
      <c r="A335" s="105">
        <v>324</v>
      </c>
    </row>
    <row r="336" spans="1:1" x14ac:dyDescent="0.25">
      <c r="A336" s="105">
        <v>325</v>
      </c>
    </row>
    <row r="337" spans="1:1" x14ac:dyDescent="0.25">
      <c r="A337" s="105">
        <v>326</v>
      </c>
    </row>
    <row r="338" spans="1:1" x14ac:dyDescent="0.25">
      <c r="A338" s="105">
        <v>327</v>
      </c>
    </row>
    <row r="339" spans="1:1" x14ac:dyDescent="0.25">
      <c r="A339" s="105">
        <v>328</v>
      </c>
    </row>
    <row r="340" spans="1:1" x14ac:dyDescent="0.25">
      <c r="A340" s="105">
        <v>329</v>
      </c>
    </row>
    <row r="341" spans="1:1" x14ac:dyDescent="0.25">
      <c r="A341" s="105">
        <v>330</v>
      </c>
    </row>
    <row r="342" spans="1:1" x14ac:dyDescent="0.25">
      <c r="A342" s="105">
        <v>331</v>
      </c>
    </row>
    <row r="343" spans="1:1" x14ac:dyDescent="0.25">
      <c r="A343" s="105">
        <v>332</v>
      </c>
    </row>
    <row r="344" spans="1:1" x14ac:dyDescent="0.25">
      <c r="A344" s="105">
        <v>333</v>
      </c>
    </row>
    <row r="345" spans="1:1" x14ac:dyDescent="0.25">
      <c r="A345" s="105">
        <v>334</v>
      </c>
    </row>
    <row r="346" spans="1:1" x14ac:dyDescent="0.25">
      <c r="A346" s="105">
        <v>335</v>
      </c>
    </row>
    <row r="347" spans="1:1" x14ac:dyDescent="0.25">
      <c r="A347" s="105">
        <v>336</v>
      </c>
    </row>
    <row r="348" spans="1:1" x14ac:dyDescent="0.25">
      <c r="A348" s="105">
        <v>337</v>
      </c>
    </row>
    <row r="349" spans="1:1" x14ac:dyDescent="0.25">
      <c r="A349" s="105">
        <v>338</v>
      </c>
    </row>
    <row r="350" spans="1:1" x14ac:dyDescent="0.25">
      <c r="A350" s="105">
        <v>339</v>
      </c>
    </row>
    <row r="351" spans="1:1" x14ac:dyDescent="0.25">
      <c r="A351" s="105">
        <v>340</v>
      </c>
    </row>
    <row r="352" spans="1:1" x14ac:dyDescent="0.25">
      <c r="A352" s="105">
        <v>341</v>
      </c>
    </row>
    <row r="353" spans="1:1" x14ac:dyDescent="0.25">
      <c r="A353" s="105">
        <v>342</v>
      </c>
    </row>
    <row r="354" spans="1:1" x14ac:dyDescent="0.25">
      <c r="A354" s="105">
        <v>343</v>
      </c>
    </row>
    <row r="355" spans="1:1" x14ac:dyDescent="0.25">
      <c r="A355" s="105">
        <v>344</v>
      </c>
    </row>
    <row r="356" spans="1:1" x14ac:dyDescent="0.25">
      <c r="A356" s="105">
        <v>345</v>
      </c>
    </row>
    <row r="357" spans="1:1" x14ac:dyDescent="0.25">
      <c r="A357" s="105">
        <v>346</v>
      </c>
    </row>
    <row r="358" spans="1:1" x14ac:dyDescent="0.25">
      <c r="A358" s="105">
        <v>347</v>
      </c>
    </row>
    <row r="359" spans="1:1" x14ac:dyDescent="0.25">
      <c r="A359" s="105">
        <v>348</v>
      </c>
    </row>
    <row r="360" spans="1:1" x14ac:dyDescent="0.25">
      <c r="A360" s="105">
        <v>349</v>
      </c>
    </row>
    <row r="361" spans="1:1" x14ac:dyDescent="0.25">
      <c r="A361" s="105">
        <v>350</v>
      </c>
    </row>
    <row r="362" spans="1:1" x14ac:dyDescent="0.25">
      <c r="A362" s="105">
        <v>351</v>
      </c>
    </row>
    <row r="363" spans="1:1" x14ac:dyDescent="0.25">
      <c r="A363" s="105">
        <v>352</v>
      </c>
    </row>
    <row r="364" spans="1:1" x14ac:dyDescent="0.25">
      <c r="A364" s="105">
        <v>353</v>
      </c>
    </row>
    <row r="365" spans="1:1" x14ac:dyDescent="0.25">
      <c r="A365" s="105">
        <v>354</v>
      </c>
    </row>
    <row r="366" spans="1:1" x14ac:dyDescent="0.25">
      <c r="A366" s="105">
        <v>355</v>
      </c>
    </row>
    <row r="367" spans="1:1" x14ac:dyDescent="0.25">
      <c r="A367" s="105">
        <v>356</v>
      </c>
    </row>
    <row r="368" spans="1:1" x14ac:dyDescent="0.25">
      <c r="A368" s="105">
        <v>357</v>
      </c>
    </row>
    <row r="369" spans="1:1" x14ac:dyDescent="0.25">
      <c r="A369" s="105">
        <v>358</v>
      </c>
    </row>
    <row r="370" spans="1:1" x14ac:dyDescent="0.25">
      <c r="A370" s="105">
        <v>359</v>
      </c>
    </row>
    <row r="371" spans="1:1" x14ac:dyDescent="0.25">
      <c r="A371" s="105">
        <v>360</v>
      </c>
    </row>
    <row r="372" spans="1:1" x14ac:dyDescent="0.25">
      <c r="A372" s="105">
        <v>361</v>
      </c>
    </row>
    <row r="373" spans="1:1" x14ac:dyDescent="0.25">
      <c r="A373" s="105">
        <v>362</v>
      </c>
    </row>
    <row r="374" spans="1:1" x14ac:dyDescent="0.25">
      <c r="A374" s="105">
        <v>363</v>
      </c>
    </row>
    <row r="375" spans="1:1" x14ac:dyDescent="0.25">
      <c r="A375" s="105">
        <v>364</v>
      </c>
    </row>
    <row r="376" spans="1:1" x14ac:dyDescent="0.25">
      <c r="A376" s="105">
        <v>365</v>
      </c>
    </row>
    <row r="377" spans="1:1" x14ac:dyDescent="0.25">
      <c r="A377" s="105">
        <v>366</v>
      </c>
    </row>
    <row r="378" spans="1:1" x14ac:dyDescent="0.25">
      <c r="A378" s="105">
        <v>367</v>
      </c>
    </row>
    <row r="379" spans="1:1" x14ac:dyDescent="0.25">
      <c r="A379" s="105">
        <v>368</v>
      </c>
    </row>
    <row r="380" spans="1:1" x14ac:dyDescent="0.25">
      <c r="A380" s="105">
        <v>369</v>
      </c>
    </row>
    <row r="381" spans="1:1" x14ac:dyDescent="0.25">
      <c r="A381" s="105">
        <v>370</v>
      </c>
    </row>
    <row r="382" spans="1:1" x14ac:dyDescent="0.25">
      <c r="A382" s="105">
        <v>371</v>
      </c>
    </row>
    <row r="383" spans="1:1" x14ac:dyDescent="0.25">
      <c r="A383" s="105">
        <v>372</v>
      </c>
    </row>
    <row r="384" spans="1:1" x14ac:dyDescent="0.25">
      <c r="A384" s="105">
        <v>373</v>
      </c>
    </row>
    <row r="385" spans="1:1" x14ac:dyDescent="0.25">
      <c r="A385" s="105">
        <v>374</v>
      </c>
    </row>
    <row r="386" spans="1:1" x14ac:dyDescent="0.25">
      <c r="A386" s="105">
        <v>375</v>
      </c>
    </row>
    <row r="387" spans="1:1" x14ac:dyDescent="0.25">
      <c r="A387" s="105">
        <v>376</v>
      </c>
    </row>
    <row r="388" spans="1:1" x14ac:dyDescent="0.25">
      <c r="A388" s="105">
        <v>377</v>
      </c>
    </row>
    <row r="389" spans="1:1" x14ac:dyDescent="0.25">
      <c r="A389" s="105">
        <v>378</v>
      </c>
    </row>
    <row r="390" spans="1:1" x14ac:dyDescent="0.25">
      <c r="A390" s="105">
        <v>379</v>
      </c>
    </row>
    <row r="391" spans="1:1" x14ac:dyDescent="0.25">
      <c r="A391" s="105">
        <v>380</v>
      </c>
    </row>
    <row r="392" spans="1:1" x14ac:dyDescent="0.25">
      <c r="A392" s="105">
        <v>381</v>
      </c>
    </row>
    <row r="393" spans="1:1" x14ac:dyDescent="0.25">
      <c r="A393" s="105">
        <v>382</v>
      </c>
    </row>
    <row r="394" spans="1:1" x14ac:dyDescent="0.25">
      <c r="A394" s="105">
        <v>383</v>
      </c>
    </row>
    <row r="395" spans="1:1" x14ac:dyDescent="0.25">
      <c r="A395" s="105">
        <v>384</v>
      </c>
    </row>
    <row r="396" spans="1:1" x14ac:dyDescent="0.25">
      <c r="A396" s="105">
        <v>385</v>
      </c>
    </row>
    <row r="397" spans="1:1" x14ac:dyDescent="0.25">
      <c r="A397" s="105">
        <v>386</v>
      </c>
    </row>
    <row r="398" spans="1:1" x14ac:dyDescent="0.25">
      <c r="A398" s="105">
        <v>387</v>
      </c>
    </row>
    <row r="399" spans="1:1" x14ac:dyDescent="0.25">
      <c r="A399" s="105">
        <v>388</v>
      </c>
    </row>
    <row r="400" spans="1:1" x14ac:dyDescent="0.25">
      <c r="A400" s="105">
        <v>389</v>
      </c>
    </row>
    <row r="401" spans="1:1" x14ac:dyDescent="0.25">
      <c r="A401" s="105">
        <v>390</v>
      </c>
    </row>
    <row r="402" spans="1:1" x14ac:dyDescent="0.25">
      <c r="A402" s="105">
        <v>391</v>
      </c>
    </row>
    <row r="403" spans="1:1" x14ac:dyDescent="0.25">
      <c r="A403" s="105">
        <v>392</v>
      </c>
    </row>
    <row r="404" spans="1:1" x14ac:dyDescent="0.25">
      <c r="A404" s="105">
        <v>393</v>
      </c>
    </row>
    <row r="405" spans="1:1" x14ac:dyDescent="0.25">
      <c r="A405" s="105">
        <v>394</v>
      </c>
    </row>
    <row r="406" spans="1:1" x14ac:dyDescent="0.25">
      <c r="A406" s="105">
        <v>395</v>
      </c>
    </row>
    <row r="407" spans="1:1" x14ac:dyDescent="0.25">
      <c r="A407" s="105">
        <v>396</v>
      </c>
    </row>
    <row r="408" spans="1:1" x14ac:dyDescent="0.25">
      <c r="A408" s="105">
        <v>397</v>
      </c>
    </row>
    <row r="409" spans="1:1" x14ac:dyDescent="0.25">
      <c r="A409" s="105">
        <v>398</v>
      </c>
    </row>
    <row r="410" spans="1:1" x14ac:dyDescent="0.25">
      <c r="A410" s="105">
        <v>399</v>
      </c>
    </row>
    <row r="411" spans="1:1" x14ac:dyDescent="0.25">
      <c r="A411" s="105">
        <v>400</v>
      </c>
    </row>
    <row r="412" spans="1:1" x14ac:dyDescent="0.25">
      <c r="A412" s="105">
        <v>401</v>
      </c>
    </row>
    <row r="413" spans="1:1" x14ac:dyDescent="0.25">
      <c r="A413" s="105">
        <v>402</v>
      </c>
    </row>
    <row r="414" spans="1:1" x14ac:dyDescent="0.25">
      <c r="A414" s="105">
        <v>403</v>
      </c>
    </row>
    <row r="415" spans="1:1" x14ac:dyDescent="0.25">
      <c r="A415" s="105">
        <v>404</v>
      </c>
    </row>
    <row r="416" spans="1:1" x14ac:dyDescent="0.25">
      <c r="A416" s="105">
        <v>405</v>
      </c>
    </row>
    <row r="417" spans="1:1" x14ac:dyDescent="0.25">
      <c r="A417" s="105">
        <v>406</v>
      </c>
    </row>
    <row r="418" spans="1:1" x14ac:dyDescent="0.25">
      <c r="A418" s="105">
        <v>407</v>
      </c>
    </row>
    <row r="419" spans="1:1" x14ac:dyDescent="0.25">
      <c r="A419" s="105">
        <v>408</v>
      </c>
    </row>
    <row r="420" spans="1:1" x14ac:dyDescent="0.25">
      <c r="A420" s="105">
        <v>409</v>
      </c>
    </row>
    <row r="421" spans="1:1" x14ac:dyDescent="0.25">
      <c r="A421" s="105">
        <v>410</v>
      </c>
    </row>
    <row r="422" spans="1:1" x14ac:dyDescent="0.25">
      <c r="A422" s="105">
        <v>411</v>
      </c>
    </row>
    <row r="423" spans="1:1" x14ac:dyDescent="0.25">
      <c r="A423" s="105">
        <v>412</v>
      </c>
    </row>
    <row r="424" spans="1:1" x14ac:dyDescent="0.25">
      <c r="A424" s="105">
        <v>413</v>
      </c>
    </row>
    <row r="425" spans="1:1" x14ac:dyDescent="0.25">
      <c r="A425" s="105">
        <v>414</v>
      </c>
    </row>
    <row r="426" spans="1:1" x14ac:dyDescent="0.25">
      <c r="A426" s="105">
        <v>415</v>
      </c>
    </row>
    <row r="427" spans="1:1" x14ac:dyDescent="0.25">
      <c r="A427" s="105">
        <v>416</v>
      </c>
    </row>
    <row r="428" spans="1:1" x14ac:dyDescent="0.25">
      <c r="A428" s="105">
        <v>417</v>
      </c>
    </row>
    <row r="429" spans="1:1" x14ac:dyDescent="0.25">
      <c r="A429" s="105">
        <v>418</v>
      </c>
    </row>
    <row r="430" spans="1:1" x14ac:dyDescent="0.25">
      <c r="A430" s="105">
        <v>419</v>
      </c>
    </row>
    <row r="431" spans="1:1" x14ac:dyDescent="0.25">
      <c r="A431" s="105">
        <v>420</v>
      </c>
    </row>
    <row r="432" spans="1:1" x14ac:dyDescent="0.25">
      <c r="A432" s="105">
        <v>421</v>
      </c>
    </row>
    <row r="433" spans="1:1" x14ac:dyDescent="0.25">
      <c r="A433" s="105">
        <v>422</v>
      </c>
    </row>
    <row r="434" spans="1:1" x14ac:dyDescent="0.25">
      <c r="A434" s="105">
        <v>423</v>
      </c>
    </row>
    <row r="435" spans="1:1" x14ac:dyDescent="0.25">
      <c r="A435" s="105">
        <v>424</v>
      </c>
    </row>
    <row r="436" spans="1:1" x14ac:dyDescent="0.25">
      <c r="A436" s="105">
        <v>425</v>
      </c>
    </row>
    <row r="437" spans="1:1" x14ac:dyDescent="0.25">
      <c r="A437" s="105">
        <v>426</v>
      </c>
    </row>
    <row r="438" spans="1:1" x14ac:dyDescent="0.25">
      <c r="A438" s="105">
        <v>427</v>
      </c>
    </row>
    <row r="439" spans="1:1" x14ac:dyDescent="0.25">
      <c r="A439" s="105">
        <v>428</v>
      </c>
    </row>
    <row r="440" spans="1:1" x14ac:dyDescent="0.25">
      <c r="A440" s="105">
        <v>429</v>
      </c>
    </row>
    <row r="441" spans="1:1" x14ac:dyDescent="0.25">
      <c r="A441" s="105">
        <v>430</v>
      </c>
    </row>
    <row r="442" spans="1:1" x14ac:dyDescent="0.25">
      <c r="A442" s="105">
        <v>431</v>
      </c>
    </row>
    <row r="443" spans="1:1" x14ac:dyDescent="0.25">
      <c r="A443" s="105">
        <v>432</v>
      </c>
    </row>
    <row r="444" spans="1:1" x14ac:dyDescent="0.25">
      <c r="A444" s="105">
        <v>433</v>
      </c>
    </row>
    <row r="445" spans="1:1" x14ac:dyDescent="0.25">
      <c r="A445" s="105">
        <v>434</v>
      </c>
    </row>
    <row r="446" spans="1:1" x14ac:dyDescent="0.25">
      <c r="A446" s="105">
        <v>435</v>
      </c>
    </row>
    <row r="447" spans="1:1" x14ac:dyDescent="0.25">
      <c r="A447" s="105">
        <v>436</v>
      </c>
    </row>
    <row r="448" spans="1:1" x14ac:dyDescent="0.25">
      <c r="A448" s="105">
        <v>437</v>
      </c>
    </row>
    <row r="449" spans="1:1" x14ac:dyDescent="0.25">
      <c r="A449" s="105">
        <v>438</v>
      </c>
    </row>
    <row r="450" spans="1:1" x14ac:dyDescent="0.25">
      <c r="A450" s="105">
        <v>439</v>
      </c>
    </row>
    <row r="451" spans="1:1" x14ac:dyDescent="0.25">
      <c r="A451" s="105">
        <v>440</v>
      </c>
    </row>
    <row r="452" spans="1:1" x14ac:dyDescent="0.25">
      <c r="A452" s="105">
        <v>441</v>
      </c>
    </row>
    <row r="453" spans="1:1" x14ac:dyDescent="0.25">
      <c r="A453" s="105">
        <v>442</v>
      </c>
    </row>
    <row r="454" spans="1:1" x14ac:dyDescent="0.25">
      <c r="A454" s="105">
        <v>443</v>
      </c>
    </row>
    <row r="455" spans="1:1" x14ac:dyDescent="0.25">
      <c r="A455" s="105">
        <v>444</v>
      </c>
    </row>
    <row r="456" spans="1:1" x14ac:dyDescent="0.25">
      <c r="A456" s="105">
        <v>445</v>
      </c>
    </row>
    <row r="457" spans="1:1" x14ac:dyDescent="0.25">
      <c r="A457" s="105">
        <v>446</v>
      </c>
    </row>
    <row r="458" spans="1:1" x14ac:dyDescent="0.25">
      <c r="A458" s="105">
        <v>447</v>
      </c>
    </row>
    <row r="459" spans="1:1" x14ac:dyDescent="0.25">
      <c r="A459" s="105">
        <v>448</v>
      </c>
    </row>
    <row r="460" spans="1:1" x14ac:dyDescent="0.25">
      <c r="A460" s="105">
        <v>449</v>
      </c>
    </row>
    <row r="461" spans="1:1" x14ac:dyDescent="0.25">
      <c r="A461" s="105">
        <v>450</v>
      </c>
    </row>
    <row r="462" spans="1:1" x14ac:dyDescent="0.25">
      <c r="A462" s="105">
        <v>451</v>
      </c>
    </row>
    <row r="463" spans="1:1" x14ac:dyDescent="0.25">
      <c r="A463" s="105">
        <v>452</v>
      </c>
    </row>
    <row r="464" spans="1:1" x14ac:dyDescent="0.25">
      <c r="A464" s="105">
        <v>453</v>
      </c>
    </row>
    <row r="465" spans="1:1" x14ac:dyDescent="0.25">
      <c r="A465" s="105">
        <v>454</v>
      </c>
    </row>
    <row r="466" spans="1:1" x14ac:dyDescent="0.25">
      <c r="A466" s="105">
        <v>455</v>
      </c>
    </row>
    <row r="467" spans="1:1" x14ac:dyDescent="0.25">
      <c r="A467" s="105">
        <v>456</v>
      </c>
    </row>
    <row r="468" spans="1:1" x14ac:dyDescent="0.25">
      <c r="A468" s="105">
        <v>457</v>
      </c>
    </row>
    <row r="469" spans="1:1" x14ac:dyDescent="0.25">
      <c r="A469" s="105">
        <v>458</v>
      </c>
    </row>
    <row r="470" spans="1:1" x14ac:dyDescent="0.25">
      <c r="A470" s="105">
        <v>459</v>
      </c>
    </row>
    <row r="471" spans="1:1" x14ac:dyDescent="0.25">
      <c r="A471" s="105">
        <v>460</v>
      </c>
    </row>
    <row r="472" spans="1:1" x14ac:dyDescent="0.25">
      <c r="A472" s="105">
        <v>461</v>
      </c>
    </row>
    <row r="473" spans="1:1" x14ac:dyDescent="0.25">
      <c r="A473" s="105">
        <v>462</v>
      </c>
    </row>
    <row r="474" spans="1:1" x14ac:dyDescent="0.25">
      <c r="A474" s="105">
        <v>463</v>
      </c>
    </row>
    <row r="475" spans="1:1" x14ac:dyDescent="0.25">
      <c r="A475" s="105">
        <v>464</v>
      </c>
    </row>
    <row r="476" spans="1:1" x14ac:dyDescent="0.25">
      <c r="A476" s="105">
        <v>465</v>
      </c>
    </row>
    <row r="477" spans="1:1" x14ac:dyDescent="0.25">
      <c r="A477" s="105">
        <v>466</v>
      </c>
    </row>
    <row r="478" spans="1:1" x14ac:dyDescent="0.25">
      <c r="A478" s="105">
        <v>467</v>
      </c>
    </row>
    <row r="479" spans="1:1" x14ac:dyDescent="0.25">
      <c r="A479" s="105">
        <v>468</v>
      </c>
    </row>
    <row r="480" spans="1:1" x14ac:dyDescent="0.25">
      <c r="A480" s="105">
        <v>469</v>
      </c>
    </row>
    <row r="481" spans="1:1" x14ac:dyDescent="0.25">
      <c r="A481" s="105">
        <v>470</v>
      </c>
    </row>
    <row r="482" spans="1:1" x14ac:dyDescent="0.25">
      <c r="A482" s="105">
        <v>471</v>
      </c>
    </row>
    <row r="483" spans="1:1" x14ac:dyDescent="0.25">
      <c r="A483" s="105">
        <v>472</v>
      </c>
    </row>
    <row r="484" spans="1:1" x14ac:dyDescent="0.25">
      <c r="A484" s="105">
        <v>473</v>
      </c>
    </row>
    <row r="485" spans="1:1" x14ac:dyDescent="0.25">
      <c r="A485" s="105">
        <v>474</v>
      </c>
    </row>
    <row r="486" spans="1:1" x14ac:dyDescent="0.25">
      <c r="A486" s="105">
        <v>475</v>
      </c>
    </row>
    <row r="487" spans="1:1" x14ac:dyDescent="0.25">
      <c r="A487" s="105">
        <v>476</v>
      </c>
    </row>
    <row r="488" spans="1:1" x14ac:dyDescent="0.25">
      <c r="A488" s="105">
        <v>477</v>
      </c>
    </row>
    <row r="489" spans="1:1" x14ac:dyDescent="0.25">
      <c r="A489" s="105">
        <v>478</v>
      </c>
    </row>
    <row r="490" spans="1:1" x14ac:dyDescent="0.25">
      <c r="A490" s="105">
        <v>479</v>
      </c>
    </row>
    <row r="491" spans="1:1" x14ac:dyDescent="0.25">
      <c r="A491" s="105">
        <v>480</v>
      </c>
    </row>
    <row r="492" spans="1:1" x14ac:dyDescent="0.25">
      <c r="A492" s="105">
        <v>481</v>
      </c>
    </row>
    <row r="493" spans="1:1" x14ac:dyDescent="0.25">
      <c r="A493" s="105">
        <v>482</v>
      </c>
    </row>
    <row r="494" spans="1:1" x14ac:dyDescent="0.25">
      <c r="A494" s="105">
        <v>483</v>
      </c>
    </row>
    <row r="495" spans="1:1" x14ac:dyDescent="0.25">
      <c r="A495" s="105">
        <v>484</v>
      </c>
    </row>
    <row r="496" spans="1:1" x14ac:dyDescent="0.25">
      <c r="A496" s="105">
        <v>485</v>
      </c>
    </row>
    <row r="497" spans="1:1" x14ac:dyDescent="0.25">
      <c r="A497" s="105">
        <v>486</v>
      </c>
    </row>
    <row r="498" spans="1:1" x14ac:dyDescent="0.25">
      <c r="A498" s="105">
        <v>487</v>
      </c>
    </row>
    <row r="499" spans="1:1" x14ac:dyDescent="0.25">
      <c r="A499" s="105">
        <v>488</v>
      </c>
    </row>
    <row r="500" spans="1:1" x14ac:dyDescent="0.25">
      <c r="A500" s="105">
        <v>489</v>
      </c>
    </row>
    <row r="501" spans="1:1" x14ac:dyDescent="0.25">
      <c r="A501" s="105">
        <v>490</v>
      </c>
    </row>
    <row r="502" spans="1:1" x14ac:dyDescent="0.25">
      <c r="A502" s="105">
        <v>491</v>
      </c>
    </row>
    <row r="503" spans="1:1" x14ac:dyDescent="0.25">
      <c r="A503" s="105">
        <v>492</v>
      </c>
    </row>
    <row r="504" spans="1:1" x14ac:dyDescent="0.25">
      <c r="A504" s="105">
        <v>493</v>
      </c>
    </row>
    <row r="505" spans="1:1" x14ac:dyDescent="0.25">
      <c r="A505" s="105">
        <v>494</v>
      </c>
    </row>
    <row r="506" spans="1:1" x14ac:dyDescent="0.25">
      <c r="A506" s="105">
        <v>495</v>
      </c>
    </row>
    <row r="507" spans="1:1" x14ac:dyDescent="0.25">
      <c r="A507" s="105">
        <v>496</v>
      </c>
    </row>
    <row r="508" spans="1:1" x14ac:dyDescent="0.25">
      <c r="A508" s="105">
        <v>497</v>
      </c>
    </row>
    <row r="509" spans="1:1" x14ac:dyDescent="0.25">
      <c r="A509" s="105">
        <v>498</v>
      </c>
    </row>
    <row r="510" spans="1:1" x14ac:dyDescent="0.25">
      <c r="A510" s="105">
        <v>499</v>
      </c>
    </row>
    <row r="511" spans="1:1" x14ac:dyDescent="0.25">
      <c r="A511" s="105">
        <v>500</v>
      </c>
    </row>
    <row r="512" spans="1:1" x14ac:dyDescent="0.25">
      <c r="A512" s="105">
        <v>501</v>
      </c>
    </row>
    <row r="513" spans="1:1" x14ac:dyDescent="0.25">
      <c r="A513" s="105">
        <v>502</v>
      </c>
    </row>
    <row r="514" spans="1:1" x14ac:dyDescent="0.25">
      <c r="A514" s="105">
        <v>503</v>
      </c>
    </row>
    <row r="515" spans="1:1" x14ac:dyDescent="0.25">
      <c r="A515" s="105">
        <v>504</v>
      </c>
    </row>
    <row r="516" spans="1:1" x14ac:dyDescent="0.25">
      <c r="A516" s="105">
        <v>505</v>
      </c>
    </row>
    <row r="517" spans="1:1" x14ac:dyDescent="0.25">
      <c r="A517" s="105">
        <v>506</v>
      </c>
    </row>
    <row r="518" spans="1:1" x14ac:dyDescent="0.25">
      <c r="A518" s="105">
        <v>507</v>
      </c>
    </row>
    <row r="519" spans="1:1" x14ac:dyDescent="0.25">
      <c r="A519" s="105">
        <v>508</v>
      </c>
    </row>
    <row r="520" spans="1:1" x14ac:dyDescent="0.25">
      <c r="A520" s="105">
        <v>509</v>
      </c>
    </row>
    <row r="521" spans="1:1" x14ac:dyDescent="0.25">
      <c r="A521" s="105">
        <v>510</v>
      </c>
    </row>
    <row r="522" spans="1:1" x14ac:dyDescent="0.25">
      <c r="A522" s="105">
        <v>511</v>
      </c>
    </row>
    <row r="523" spans="1:1" x14ac:dyDescent="0.25">
      <c r="A523" s="105">
        <v>512</v>
      </c>
    </row>
    <row r="524" spans="1:1" x14ac:dyDescent="0.25">
      <c r="A524" s="105">
        <v>513</v>
      </c>
    </row>
    <row r="525" spans="1:1" x14ac:dyDescent="0.25">
      <c r="A525" s="105">
        <v>514</v>
      </c>
    </row>
    <row r="526" spans="1:1" x14ac:dyDescent="0.25">
      <c r="A526" s="105">
        <v>515</v>
      </c>
    </row>
    <row r="527" spans="1:1" x14ac:dyDescent="0.25">
      <c r="A527" s="105">
        <v>516</v>
      </c>
    </row>
    <row r="528" spans="1:1" x14ac:dyDescent="0.25">
      <c r="A528" s="105">
        <v>517</v>
      </c>
    </row>
    <row r="529" spans="1:1" x14ac:dyDescent="0.25">
      <c r="A529" s="105">
        <v>518</v>
      </c>
    </row>
    <row r="530" spans="1:1" x14ac:dyDescent="0.25">
      <c r="A530" s="105">
        <v>519</v>
      </c>
    </row>
    <row r="531" spans="1:1" x14ac:dyDescent="0.25">
      <c r="A531" s="105">
        <v>520</v>
      </c>
    </row>
    <row r="532" spans="1:1" x14ac:dyDescent="0.25">
      <c r="A532" s="105">
        <v>521</v>
      </c>
    </row>
    <row r="533" spans="1:1" x14ac:dyDescent="0.25">
      <c r="A533" s="105">
        <v>522</v>
      </c>
    </row>
    <row r="534" spans="1:1" x14ac:dyDescent="0.25">
      <c r="A534" s="105">
        <v>523</v>
      </c>
    </row>
    <row r="535" spans="1:1" x14ac:dyDescent="0.25">
      <c r="A535" s="105">
        <v>524</v>
      </c>
    </row>
    <row r="536" spans="1:1" x14ac:dyDescent="0.25">
      <c r="A536" s="105">
        <v>525</v>
      </c>
    </row>
    <row r="537" spans="1:1" x14ac:dyDescent="0.25">
      <c r="A537" s="105">
        <v>526</v>
      </c>
    </row>
    <row r="538" spans="1:1" x14ac:dyDescent="0.25">
      <c r="A538" s="105">
        <v>527</v>
      </c>
    </row>
    <row r="539" spans="1:1" x14ac:dyDescent="0.25">
      <c r="A539" s="105">
        <v>528</v>
      </c>
    </row>
    <row r="540" spans="1:1" x14ac:dyDescent="0.25">
      <c r="A540" s="105">
        <v>529</v>
      </c>
    </row>
    <row r="541" spans="1:1" x14ac:dyDescent="0.25">
      <c r="A541" s="105">
        <v>530</v>
      </c>
    </row>
    <row r="542" spans="1:1" x14ac:dyDescent="0.25">
      <c r="A542" s="105">
        <v>531</v>
      </c>
    </row>
    <row r="543" spans="1:1" x14ac:dyDescent="0.25">
      <c r="A543" s="105">
        <v>532</v>
      </c>
    </row>
    <row r="544" spans="1:1" x14ac:dyDescent="0.25">
      <c r="A544" s="105">
        <v>533</v>
      </c>
    </row>
    <row r="545" spans="1:1" x14ac:dyDescent="0.25">
      <c r="A545" s="105">
        <v>534</v>
      </c>
    </row>
    <row r="546" spans="1:1" x14ac:dyDescent="0.25">
      <c r="A546" s="105">
        <v>535</v>
      </c>
    </row>
    <row r="547" spans="1:1" x14ac:dyDescent="0.25">
      <c r="A547" s="105">
        <v>536</v>
      </c>
    </row>
    <row r="548" spans="1:1" x14ac:dyDescent="0.25">
      <c r="A548" s="105">
        <v>537</v>
      </c>
    </row>
    <row r="549" spans="1:1" x14ac:dyDescent="0.25">
      <c r="A549" s="105">
        <v>538</v>
      </c>
    </row>
    <row r="550" spans="1:1" x14ac:dyDescent="0.25">
      <c r="A550" s="105">
        <v>539</v>
      </c>
    </row>
    <row r="551" spans="1:1" x14ac:dyDescent="0.25">
      <c r="A551" s="105">
        <v>540</v>
      </c>
    </row>
    <row r="552" spans="1:1" x14ac:dyDescent="0.25">
      <c r="A552" s="105">
        <v>541</v>
      </c>
    </row>
    <row r="553" spans="1:1" x14ac:dyDescent="0.25">
      <c r="A553" s="105">
        <v>542</v>
      </c>
    </row>
    <row r="554" spans="1:1" x14ac:dyDescent="0.25">
      <c r="A554" s="105">
        <v>543</v>
      </c>
    </row>
    <row r="555" spans="1:1" x14ac:dyDescent="0.25">
      <c r="A555" s="105">
        <v>544</v>
      </c>
    </row>
    <row r="556" spans="1:1" x14ac:dyDescent="0.25">
      <c r="A556" s="105">
        <v>545</v>
      </c>
    </row>
    <row r="557" spans="1:1" x14ac:dyDescent="0.25">
      <c r="A557" s="105">
        <v>546</v>
      </c>
    </row>
    <row r="558" spans="1:1" x14ac:dyDescent="0.25">
      <c r="A558" s="105">
        <v>547</v>
      </c>
    </row>
    <row r="559" spans="1:1" x14ac:dyDescent="0.25">
      <c r="A559" s="105">
        <v>548</v>
      </c>
    </row>
    <row r="560" spans="1:1" x14ac:dyDescent="0.25">
      <c r="A560" s="105">
        <v>549</v>
      </c>
    </row>
    <row r="561" spans="1:1" x14ac:dyDescent="0.25">
      <c r="A561" s="105">
        <v>550</v>
      </c>
    </row>
    <row r="562" spans="1:1" x14ac:dyDescent="0.25">
      <c r="A562" s="105">
        <v>551</v>
      </c>
    </row>
    <row r="563" spans="1:1" x14ac:dyDescent="0.25">
      <c r="A563" s="105">
        <v>552</v>
      </c>
    </row>
    <row r="564" spans="1:1" x14ac:dyDescent="0.25">
      <c r="A564" s="105">
        <v>553</v>
      </c>
    </row>
    <row r="565" spans="1:1" x14ac:dyDescent="0.25">
      <c r="A565" s="105">
        <v>554</v>
      </c>
    </row>
    <row r="566" spans="1:1" x14ac:dyDescent="0.25">
      <c r="A566" s="105">
        <v>555</v>
      </c>
    </row>
    <row r="567" spans="1:1" x14ac:dyDescent="0.25">
      <c r="A567" s="105">
        <v>556</v>
      </c>
    </row>
    <row r="568" spans="1:1" x14ac:dyDescent="0.25">
      <c r="A568" s="105">
        <v>557</v>
      </c>
    </row>
    <row r="569" spans="1:1" x14ac:dyDescent="0.25">
      <c r="A569" s="105">
        <v>558</v>
      </c>
    </row>
    <row r="570" spans="1:1" x14ac:dyDescent="0.25">
      <c r="A570" s="105">
        <v>559</v>
      </c>
    </row>
    <row r="571" spans="1:1" x14ac:dyDescent="0.25">
      <c r="A571" s="105">
        <v>560</v>
      </c>
    </row>
    <row r="572" spans="1:1" x14ac:dyDescent="0.25">
      <c r="A572" s="105">
        <v>561</v>
      </c>
    </row>
    <row r="573" spans="1:1" x14ac:dyDescent="0.25">
      <c r="A573" s="105">
        <v>562</v>
      </c>
    </row>
    <row r="574" spans="1:1" x14ac:dyDescent="0.25">
      <c r="A574" s="105">
        <v>563</v>
      </c>
    </row>
    <row r="575" spans="1:1" x14ac:dyDescent="0.25">
      <c r="A575" s="105">
        <v>564</v>
      </c>
    </row>
    <row r="576" spans="1:1" x14ac:dyDescent="0.25">
      <c r="A576" s="105">
        <v>565</v>
      </c>
    </row>
    <row r="577" spans="1:1" x14ac:dyDescent="0.25">
      <c r="A577" s="105">
        <v>566</v>
      </c>
    </row>
    <row r="578" spans="1:1" x14ac:dyDescent="0.25">
      <c r="A578" s="105">
        <v>567</v>
      </c>
    </row>
    <row r="579" spans="1:1" x14ac:dyDescent="0.25">
      <c r="A579" s="105">
        <v>568</v>
      </c>
    </row>
    <row r="580" spans="1:1" x14ac:dyDescent="0.25">
      <c r="A580" s="105">
        <v>569</v>
      </c>
    </row>
    <row r="581" spans="1:1" x14ac:dyDescent="0.25">
      <c r="A581" s="105">
        <v>570</v>
      </c>
    </row>
    <row r="582" spans="1:1" x14ac:dyDescent="0.25">
      <c r="A582" s="105">
        <v>571</v>
      </c>
    </row>
    <row r="583" spans="1:1" x14ac:dyDescent="0.25">
      <c r="A583" s="105">
        <v>572</v>
      </c>
    </row>
    <row r="584" spans="1:1" x14ac:dyDescent="0.25">
      <c r="A584" s="105">
        <v>573</v>
      </c>
    </row>
    <row r="585" spans="1:1" x14ac:dyDescent="0.25">
      <c r="A585" s="105">
        <v>574</v>
      </c>
    </row>
    <row r="586" spans="1:1" x14ac:dyDescent="0.25">
      <c r="A586" s="105">
        <v>575</v>
      </c>
    </row>
    <row r="587" spans="1:1" x14ac:dyDescent="0.25">
      <c r="A587" s="105">
        <v>576</v>
      </c>
    </row>
    <row r="588" spans="1:1" x14ac:dyDescent="0.25">
      <c r="A588" s="105">
        <v>577</v>
      </c>
    </row>
    <row r="589" spans="1:1" x14ac:dyDescent="0.25">
      <c r="A589" s="105">
        <v>578</v>
      </c>
    </row>
    <row r="590" spans="1:1" x14ac:dyDescent="0.25">
      <c r="A590" s="105">
        <v>579</v>
      </c>
    </row>
    <row r="591" spans="1:1" x14ac:dyDescent="0.25">
      <c r="A591" s="105">
        <v>580</v>
      </c>
    </row>
    <row r="592" spans="1:1" x14ac:dyDescent="0.25">
      <c r="A592" s="105">
        <v>581</v>
      </c>
    </row>
    <row r="593" spans="1:1" x14ac:dyDescent="0.25">
      <c r="A593" s="105">
        <v>582</v>
      </c>
    </row>
    <row r="594" spans="1:1" x14ac:dyDescent="0.25">
      <c r="A594" s="105">
        <v>583</v>
      </c>
    </row>
    <row r="595" spans="1:1" x14ac:dyDescent="0.25">
      <c r="A595" s="105">
        <v>584</v>
      </c>
    </row>
    <row r="596" spans="1:1" x14ac:dyDescent="0.25">
      <c r="A596" s="105">
        <v>585</v>
      </c>
    </row>
    <row r="597" spans="1:1" x14ac:dyDescent="0.25">
      <c r="A597" s="105">
        <v>586</v>
      </c>
    </row>
    <row r="598" spans="1:1" x14ac:dyDescent="0.25">
      <c r="A598" s="105">
        <v>587</v>
      </c>
    </row>
    <row r="599" spans="1:1" x14ac:dyDescent="0.25">
      <c r="A599" s="105">
        <v>588</v>
      </c>
    </row>
    <row r="600" spans="1:1" x14ac:dyDescent="0.25">
      <c r="A600" s="105">
        <v>589</v>
      </c>
    </row>
    <row r="601" spans="1:1" x14ac:dyDescent="0.25">
      <c r="A601" s="105">
        <v>590</v>
      </c>
    </row>
    <row r="602" spans="1:1" x14ac:dyDescent="0.25">
      <c r="A602" s="105">
        <v>591</v>
      </c>
    </row>
    <row r="603" spans="1:1" x14ac:dyDescent="0.25">
      <c r="A603" s="105">
        <v>592</v>
      </c>
    </row>
    <row r="604" spans="1:1" x14ac:dyDescent="0.25">
      <c r="A604" s="105">
        <v>593</v>
      </c>
    </row>
    <row r="605" spans="1:1" x14ac:dyDescent="0.25">
      <c r="A605" s="105">
        <v>594</v>
      </c>
    </row>
    <row r="606" spans="1:1" x14ac:dyDescent="0.25">
      <c r="A606" s="105">
        <v>595</v>
      </c>
    </row>
    <row r="607" spans="1:1" x14ac:dyDescent="0.25">
      <c r="A607" s="105">
        <v>596</v>
      </c>
    </row>
    <row r="608" spans="1:1" x14ac:dyDescent="0.25">
      <c r="A608" s="105">
        <v>597</v>
      </c>
    </row>
    <row r="609" spans="1:1" x14ac:dyDescent="0.25">
      <c r="A609" s="105">
        <v>598</v>
      </c>
    </row>
    <row r="610" spans="1:1" x14ac:dyDescent="0.25">
      <c r="A610" s="105">
        <v>599</v>
      </c>
    </row>
    <row r="611" spans="1:1" x14ac:dyDescent="0.25">
      <c r="A611" s="105">
        <v>600</v>
      </c>
    </row>
    <row r="612" spans="1:1" x14ac:dyDescent="0.25">
      <c r="A612" s="105">
        <v>601</v>
      </c>
    </row>
    <row r="613" spans="1:1" x14ac:dyDescent="0.25">
      <c r="A613" s="105">
        <v>602</v>
      </c>
    </row>
    <row r="614" spans="1:1" x14ac:dyDescent="0.25">
      <c r="A614" s="105">
        <v>603</v>
      </c>
    </row>
    <row r="615" spans="1:1" x14ac:dyDescent="0.25">
      <c r="A615" s="105">
        <v>604</v>
      </c>
    </row>
    <row r="616" spans="1:1" x14ac:dyDescent="0.25">
      <c r="A616" s="105">
        <v>605</v>
      </c>
    </row>
    <row r="617" spans="1:1" x14ac:dyDescent="0.25">
      <c r="A617" s="105">
        <v>606</v>
      </c>
    </row>
    <row r="618" spans="1:1" x14ac:dyDescent="0.25">
      <c r="A618" s="105">
        <v>607</v>
      </c>
    </row>
    <row r="619" spans="1:1" x14ac:dyDescent="0.25">
      <c r="A619" s="105">
        <v>608</v>
      </c>
    </row>
    <row r="620" spans="1:1" x14ac:dyDescent="0.25">
      <c r="A620" s="105">
        <v>609</v>
      </c>
    </row>
    <row r="621" spans="1:1" x14ac:dyDescent="0.25">
      <c r="A621" s="105">
        <v>610</v>
      </c>
    </row>
    <row r="622" spans="1:1" x14ac:dyDescent="0.25">
      <c r="A622" s="105">
        <v>611</v>
      </c>
    </row>
    <row r="623" spans="1:1" x14ac:dyDescent="0.25">
      <c r="A623" s="105">
        <v>612</v>
      </c>
    </row>
    <row r="624" spans="1:1" x14ac:dyDescent="0.25">
      <c r="A624" s="105">
        <v>613</v>
      </c>
    </row>
    <row r="625" spans="1:1" x14ac:dyDescent="0.25">
      <c r="A625" s="105">
        <v>614</v>
      </c>
    </row>
    <row r="626" spans="1:1" x14ac:dyDescent="0.25">
      <c r="A626" s="105">
        <v>615</v>
      </c>
    </row>
    <row r="627" spans="1:1" x14ac:dyDescent="0.25">
      <c r="A627" s="105">
        <v>616</v>
      </c>
    </row>
    <row r="628" spans="1:1" x14ac:dyDescent="0.25">
      <c r="A628" s="105">
        <v>617</v>
      </c>
    </row>
    <row r="629" spans="1:1" x14ac:dyDescent="0.25">
      <c r="A629" s="105">
        <v>618</v>
      </c>
    </row>
    <row r="630" spans="1:1" x14ac:dyDescent="0.25">
      <c r="A630" s="105">
        <v>619</v>
      </c>
    </row>
    <row r="631" spans="1:1" x14ac:dyDescent="0.25">
      <c r="A631" s="105">
        <v>620</v>
      </c>
    </row>
    <row r="632" spans="1:1" x14ac:dyDescent="0.25">
      <c r="A632" s="105">
        <v>621</v>
      </c>
    </row>
    <row r="633" spans="1:1" x14ac:dyDescent="0.25">
      <c r="A633" s="105">
        <v>622</v>
      </c>
    </row>
    <row r="634" spans="1:1" x14ac:dyDescent="0.25">
      <c r="A634" s="105">
        <v>623</v>
      </c>
    </row>
    <row r="635" spans="1:1" x14ac:dyDescent="0.25">
      <c r="A635" s="105">
        <v>624</v>
      </c>
    </row>
    <row r="636" spans="1:1" x14ac:dyDescent="0.25">
      <c r="A636" s="105">
        <v>625</v>
      </c>
    </row>
    <row r="637" spans="1:1" x14ac:dyDescent="0.25">
      <c r="A637" s="105">
        <v>626</v>
      </c>
    </row>
    <row r="638" spans="1:1" x14ac:dyDescent="0.25">
      <c r="A638" s="105">
        <v>627</v>
      </c>
    </row>
    <row r="639" spans="1:1" x14ac:dyDescent="0.25">
      <c r="A639" s="105">
        <v>628</v>
      </c>
    </row>
    <row r="640" spans="1:1" x14ac:dyDescent="0.25">
      <c r="A640" s="105">
        <v>629</v>
      </c>
    </row>
    <row r="641" spans="1:1" x14ac:dyDescent="0.25">
      <c r="A641" s="105">
        <v>630</v>
      </c>
    </row>
    <row r="642" spans="1:1" x14ac:dyDescent="0.25">
      <c r="A642" s="105">
        <v>631</v>
      </c>
    </row>
    <row r="643" spans="1:1" x14ac:dyDescent="0.25">
      <c r="A643" s="105">
        <v>632</v>
      </c>
    </row>
    <row r="644" spans="1:1" x14ac:dyDescent="0.25">
      <c r="A644" s="105">
        <v>633</v>
      </c>
    </row>
    <row r="645" spans="1:1" x14ac:dyDescent="0.25">
      <c r="A645" s="105">
        <v>634</v>
      </c>
    </row>
    <row r="646" spans="1:1" x14ac:dyDescent="0.25">
      <c r="A646" s="105">
        <v>635</v>
      </c>
    </row>
    <row r="647" spans="1:1" x14ac:dyDescent="0.25">
      <c r="A647" s="105">
        <v>636</v>
      </c>
    </row>
    <row r="648" spans="1:1" x14ac:dyDescent="0.25">
      <c r="A648" s="105">
        <v>637</v>
      </c>
    </row>
    <row r="649" spans="1:1" x14ac:dyDescent="0.25">
      <c r="A649" s="105">
        <v>638</v>
      </c>
    </row>
    <row r="650" spans="1:1" x14ac:dyDescent="0.25">
      <c r="A650" s="105">
        <v>639</v>
      </c>
    </row>
    <row r="651" spans="1:1" x14ac:dyDescent="0.25">
      <c r="A651" s="105">
        <v>640</v>
      </c>
    </row>
    <row r="652" spans="1:1" x14ac:dyDescent="0.25">
      <c r="A652" s="105">
        <v>641</v>
      </c>
    </row>
    <row r="653" spans="1:1" x14ac:dyDescent="0.25">
      <c r="A653" s="105">
        <v>642</v>
      </c>
    </row>
    <row r="654" spans="1:1" x14ac:dyDescent="0.25">
      <c r="A654" s="105">
        <v>643</v>
      </c>
    </row>
    <row r="655" spans="1:1" x14ac:dyDescent="0.25">
      <c r="A655" s="105">
        <v>644</v>
      </c>
    </row>
    <row r="656" spans="1:1" x14ac:dyDescent="0.25">
      <c r="A656" s="105">
        <v>645</v>
      </c>
    </row>
    <row r="657" spans="1:1" x14ac:dyDescent="0.25">
      <c r="A657" s="105">
        <v>646</v>
      </c>
    </row>
    <row r="658" spans="1:1" x14ac:dyDescent="0.25">
      <c r="A658" s="105">
        <v>647</v>
      </c>
    </row>
    <row r="659" spans="1:1" x14ac:dyDescent="0.25">
      <c r="A659" s="105">
        <v>648</v>
      </c>
    </row>
    <row r="660" spans="1:1" x14ac:dyDescent="0.25">
      <c r="A660" s="105">
        <v>649</v>
      </c>
    </row>
    <row r="661" spans="1:1" x14ac:dyDescent="0.25">
      <c r="A661" s="105">
        <v>650</v>
      </c>
    </row>
    <row r="662" spans="1:1" x14ac:dyDescent="0.25">
      <c r="A662" s="105">
        <v>651</v>
      </c>
    </row>
    <row r="663" spans="1:1" x14ac:dyDescent="0.25">
      <c r="A663" s="105">
        <v>652</v>
      </c>
    </row>
    <row r="664" spans="1:1" x14ac:dyDescent="0.25">
      <c r="A664" s="105">
        <v>653</v>
      </c>
    </row>
    <row r="665" spans="1:1" x14ac:dyDescent="0.25">
      <c r="A665" s="105">
        <v>654</v>
      </c>
    </row>
    <row r="666" spans="1:1" x14ac:dyDescent="0.25">
      <c r="A666" s="105">
        <v>655</v>
      </c>
    </row>
    <row r="667" spans="1:1" x14ac:dyDescent="0.25">
      <c r="A667" s="105">
        <v>656</v>
      </c>
    </row>
    <row r="668" spans="1:1" x14ac:dyDescent="0.25">
      <c r="A668" s="105">
        <v>657</v>
      </c>
    </row>
    <row r="669" spans="1:1" x14ac:dyDescent="0.25">
      <c r="A669" s="105">
        <v>658</v>
      </c>
    </row>
    <row r="670" spans="1:1" x14ac:dyDescent="0.25">
      <c r="A670" s="105">
        <v>659</v>
      </c>
    </row>
    <row r="671" spans="1:1" x14ac:dyDescent="0.25">
      <c r="A671" s="105">
        <v>660</v>
      </c>
    </row>
    <row r="672" spans="1:1" x14ac:dyDescent="0.25">
      <c r="A672" s="105">
        <v>661</v>
      </c>
    </row>
    <row r="673" spans="1:1" x14ac:dyDescent="0.25">
      <c r="A673" s="105">
        <v>662</v>
      </c>
    </row>
    <row r="674" spans="1:1" x14ac:dyDescent="0.25">
      <c r="A674" s="105">
        <v>663</v>
      </c>
    </row>
    <row r="675" spans="1:1" x14ac:dyDescent="0.25">
      <c r="A675" s="105">
        <v>664</v>
      </c>
    </row>
    <row r="676" spans="1:1" x14ac:dyDescent="0.25">
      <c r="A676" s="105">
        <v>665</v>
      </c>
    </row>
    <row r="677" spans="1:1" x14ac:dyDescent="0.25">
      <c r="A677" s="105">
        <v>666</v>
      </c>
    </row>
    <row r="678" spans="1:1" x14ac:dyDescent="0.25">
      <c r="A678" s="105">
        <v>667</v>
      </c>
    </row>
    <row r="679" spans="1:1" x14ac:dyDescent="0.25">
      <c r="A679" s="105">
        <v>668</v>
      </c>
    </row>
    <row r="680" spans="1:1" x14ac:dyDescent="0.25">
      <c r="A680" s="105">
        <v>669</v>
      </c>
    </row>
    <row r="681" spans="1:1" x14ac:dyDescent="0.25">
      <c r="A681" s="105">
        <v>670</v>
      </c>
    </row>
    <row r="682" spans="1:1" x14ac:dyDescent="0.25">
      <c r="A682" s="105">
        <v>671</v>
      </c>
    </row>
    <row r="683" spans="1:1" x14ac:dyDescent="0.25">
      <c r="A683" s="105">
        <v>672</v>
      </c>
    </row>
    <row r="684" spans="1:1" x14ac:dyDescent="0.25">
      <c r="A684" s="105">
        <v>673</v>
      </c>
    </row>
    <row r="685" spans="1:1" x14ac:dyDescent="0.25">
      <c r="A685" s="105">
        <v>674</v>
      </c>
    </row>
    <row r="686" spans="1:1" x14ac:dyDescent="0.25">
      <c r="A686" s="105">
        <v>675</v>
      </c>
    </row>
    <row r="687" spans="1:1" x14ac:dyDescent="0.25">
      <c r="A687" s="105">
        <v>676</v>
      </c>
    </row>
    <row r="688" spans="1:1" x14ac:dyDescent="0.25">
      <c r="A688" s="105">
        <v>677</v>
      </c>
    </row>
    <row r="689" spans="1:1" x14ac:dyDescent="0.25">
      <c r="A689" s="105">
        <v>678</v>
      </c>
    </row>
    <row r="690" spans="1:1" x14ac:dyDescent="0.25">
      <c r="A690" s="105">
        <v>679</v>
      </c>
    </row>
    <row r="691" spans="1:1" x14ac:dyDescent="0.25">
      <c r="A691" s="105">
        <v>680</v>
      </c>
    </row>
    <row r="692" spans="1:1" x14ac:dyDescent="0.25">
      <c r="A692" s="105">
        <v>681</v>
      </c>
    </row>
    <row r="693" spans="1:1" x14ac:dyDescent="0.25">
      <c r="A693" s="105">
        <v>682</v>
      </c>
    </row>
    <row r="694" spans="1:1" x14ac:dyDescent="0.25">
      <c r="A694" s="105">
        <v>683</v>
      </c>
    </row>
    <row r="695" spans="1:1" x14ac:dyDescent="0.25">
      <c r="A695" s="105">
        <v>684</v>
      </c>
    </row>
    <row r="696" spans="1:1" x14ac:dyDescent="0.25">
      <c r="A696" s="105">
        <v>685</v>
      </c>
    </row>
    <row r="697" spans="1:1" x14ac:dyDescent="0.25">
      <c r="A697" s="105">
        <v>686</v>
      </c>
    </row>
    <row r="698" spans="1:1" x14ac:dyDescent="0.25">
      <c r="A698" s="105">
        <v>687</v>
      </c>
    </row>
    <row r="699" spans="1:1" x14ac:dyDescent="0.25">
      <c r="A699" s="105">
        <v>688</v>
      </c>
    </row>
    <row r="700" spans="1:1" x14ac:dyDescent="0.25">
      <c r="A700" s="105">
        <v>689</v>
      </c>
    </row>
    <row r="701" spans="1:1" x14ac:dyDescent="0.25">
      <c r="A701" s="105">
        <v>690</v>
      </c>
    </row>
    <row r="702" spans="1:1" x14ac:dyDescent="0.25">
      <c r="A702" s="105">
        <v>691</v>
      </c>
    </row>
    <row r="703" spans="1:1" x14ac:dyDescent="0.25">
      <c r="A703" s="105">
        <v>692</v>
      </c>
    </row>
    <row r="704" spans="1:1" x14ac:dyDescent="0.25">
      <c r="A704" s="105">
        <v>693</v>
      </c>
    </row>
    <row r="705" spans="1:1" x14ac:dyDescent="0.25">
      <c r="A705" s="105">
        <v>694</v>
      </c>
    </row>
    <row r="706" spans="1:1" x14ac:dyDescent="0.25">
      <c r="A706" s="105">
        <v>695</v>
      </c>
    </row>
    <row r="707" spans="1:1" x14ac:dyDescent="0.25">
      <c r="A707" s="105">
        <v>696</v>
      </c>
    </row>
    <row r="708" spans="1:1" x14ac:dyDescent="0.25">
      <c r="A708" s="105">
        <v>697</v>
      </c>
    </row>
    <row r="709" spans="1:1" x14ac:dyDescent="0.25">
      <c r="A709" s="105">
        <v>698</v>
      </c>
    </row>
    <row r="710" spans="1:1" x14ac:dyDescent="0.25">
      <c r="A710" s="105">
        <v>699</v>
      </c>
    </row>
    <row r="711" spans="1:1" x14ac:dyDescent="0.25">
      <c r="A711" s="105">
        <v>700</v>
      </c>
    </row>
    <row r="712" spans="1:1" x14ac:dyDescent="0.25">
      <c r="A712" s="105">
        <v>701</v>
      </c>
    </row>
    <row r="713" spans="1:1" x14ac:dyDescent="0.25">
      <c r="A713" s="105">
        <v>702</v>
      </c>
    </row>
    <row r="714" spans="1:1" x14ac:dyDescent="0.25">
      <c r="A714" s="105">
        <v>703</v>
      </c>
    </row>
    <row r="715" spans="1:1" x14ac:dyDescent="0.25">
      <c r="A715" s="105">
        <v>704</v>
      </c>
    </row>
    <row r="716" spans="1:1" x14ac:dyDescent="0.25">
      <c r="A716" s="105">
        <v>705</v>
      </c>
    </row>
    <row r="717" spans="1:1" x14ac:dyDescent="0.25">
      <c r="A717" s="105">
        <v>706</v>
      </c>
    </row>
    <row r="718" spans="1:1" x14ac:dyDescent="0.25">
      <c r="A718" s="105">
        <v>707</v>
      </c>
    </row>
    <row r="719" spans="1:1" x14ac:dyDescent="0.25">
      <c r="A719" s="105">
        <v>708</v>
      </c>
    </row>
    <row r="720" spans="1:1" x14ac:dyDescent="0.25">
      <c r="A720" s="105">
        <v>709</v>
      </c>
    </row>
    <row r="721" spans="1:1" x14ac:dyDescent="0.25">
      <c r="A721" s="105">
        <v>710</v>
      </c>
    </row>
    <row r="722" spans="1:1" x14ac:dyDescent="0.25">
      <c r="A722" s="105">
        <v>711</v>
      </c>
    </row>
    <row r="723" spans="1:1" x14ac:dyDescent="0.25">
      <c r="A723" s="105">
        <v>712</v>
      </c>
    </row>
    <row r="724" spans="1:1" x14ac:dyDescent="0.25">
      <c r="A724" s="105">
        <v>713</v>
      </c>
    </row>
    <row r="725" spans="1:1" x14ac:dyDescent="0.25">
      <c r="A725" s="105">
        <v>714</v>
      </c>
    </row>
    <row r="726" spans="1:1" x14ac:dyDescent="0.25">
      <c r="A726" s="105">
        <v>715</v>
      </c>
    </row>
    <row r="727" spans="1:1" x14ac:dyDescent="0.25">
      <c r="A727" s="105">
        <v>716</v>
      </c>
    </row>
    <row r="728" spans="1:1" x14ac:dyDescent="0.25">
      <c r="A728" s="105">
        <v>717</v>
      </c>
    </row>
    <row r="729" spans="1:1" x14ac:dyDescent="0.25">
      <c r="A729" s="105">
        <v>718</v>
      </c>
    </row>
    <row r="730" spans="1:1" x14ac:dyDescent="0.25">
      <c r="A730" s="105">
        <v>719</v>
      </c>
    </row>
    <row r="731" spans="1:1" x14ac:dyDescent="0.25">
      <c r="A731" s="105">
        <v>720</v>
      </c>
    </row>
    <row r="732" spans="1:1" x14ac:dyDescent="0.25">
      <c r="A732" s="105">
        <v>721</v>
      </c>
    </row>
    <row r="733" spans="1:1" x14ac:dyDescent="0.25">
      <c r="A733" s="105">
        <v>722</v>
      </c>
    </row>
    <row r="734" spans="1:1" x14ac:dyDescent="0.25">
      <c r="A734" s="105">
        <v>723</v>
      </c>
    </row>
    <row r="735" spans="1:1" x14ac:dyDescent="0.25">
      <c r="A735" s="105">
        <v>724</v>
      </c>
    </row>
    <row r="736" spans="1:1" x14ac:dyDescent="0.25">
      <c r="A736" s="105">
        <v>725</v>
      </c>
    </row>
    <row r="737" spans="1:1" x14ac:dyDescent="0.25">
      <c r="A737" s="105">
        <v>726</v>
      </c>
    </row>
    <row r="738" spans="1:1" x14ac:dyDescent="0.25">
      <c r="A738" s="105">
        <v>727</v>
      </c>
    </row>
    <row r="739" spans="1:1" x14ac:dyDescent="0.25">
      <c r="A739" s="105">
        <v>728</v>
      </c>
    </row>
    <row r="740" spans="1:1" x14ac:dyDescent="0.25">
      <c r="A740" s="105">
        <v>729</v>
      </c>
    </row>
    <row r="741" spans="1:1" x14ac:dyDescent="0.25">
      <c r="A741" s="105">
        <v>730</v>
      </c>
    </row>
    <row r="742" spans="1:1" x14ac:dyDescent="0.25">
      <c r="A742" s="105">
        <v>731</v>
      </c>
    </row>
    <row r="743" spans="1:1" x14ac:dyDescent="0.25">
      <c r="A743" s="105">
        <v>732</v>
      </c>
    </row>
    <row r="744" spans="1:1" x14ac:dyDescent="0.25">
      <c r="A744" s="105">
        <v>733</v>
      </c>
    </row>
    <row r="745" spans="1:1" x14ac:dyDescent="0.25">
      <c r="A745" s="105">
        <v>734</v>
      </c>
    </row>
    <row r="746" spans="1:1" x14ac:dyDescent="0.25">
      <c r="A746" s="105">
        <v>735</v>
      </c>
    </row>
    <row r="747" spans="1:1" x14ac:dyDescent="0.25">
      <c r="A747" s="105">
        <v>736</v>
      </c>
    </row>
    <row r="748" spans="1:1" x14ac:dyDescent="0.25">
      <c r="A748" s="105">
        <v>737</v>
      </c>
    </row>
    <row r="749" spans="1:1" x14ac:dyDescent="0.25">
      <c r="A749" s="105">
        <v>738</v>
      </c>
    </row>
    <row r="750" spans="1:1" x14ac:dyDescent="0.25">
      <c r="A750" s="105">
        <v>739</v>
      </c>
    </row>
    <row r="751" spans="1:1" x14ac:dyDescent="0.25">
      <c r="A751" s="105">
        <v>740</v>
      </c>
    </row>
    <row r="752" spans="1:1" x14ac:dyDescent="0.25">
      <c r="A752" s="105">
        <v>741</v>
      </c>
    </row>
    <row r="753" spans="1:1" x14ac:dyDescent="0.25">
      <c r="A753" s="105">
        <v>742</v>
      </c>
    </row>
    <row r="754" spans="1:1" x14ac:dyDescent="0.25">
      <c r="A754" s="105">
        <v>743</v>
      </c>
    </row>
    <row r="755" spans="1:1" x14ac:dyDescent="0.25">
      <c r="A755" s="105">
        <v>744</v>
      </c>
    </row>
    <row r="756" spans="1:1" x14ac:dyDescent="0.25">
      <c r="A756" s="105">
        <v>745</v>
      </c>
    </row>
    <row r="757" spans="1:1" x14ac:dyDescent="0.25">
      <c r="A757" s="105">
        <v>746</v>
      </c>
    </row>
    <row r="758" spans="1:1" x14ac:dyDescent="0.25">
      <c r="A758" s="105">
        <v>747</v>
      </c>
    </row>
    <row r="759" spans="1:1" x14ac:dyDescent="0.25">
      <c r="A759" s="105">
        <v>748</v>
      </c>
    </row>
    <row r="760" spans="1:1" x14ac:dyDescent="0.25">
      <c r="A760" s="105">
        <v>749</v>
      </c>
    </row>
    <row r="761" spans="1:1" x14ac:dyDescent="0.25">
      <c r="A761" s="105">
        <v>750</v>
      </c>
    </row>
    <row r="762" spans="1:1" x14ac:dyDescent="0.25">
      <c r="A762" s="105">
        <v>751</v>
      </c>
    </row>
    <row r="763" spans="1:1" x14ac:dyDescent="0.25">
      <c r="A763" s="105">
        <v>752</v>
      </c>
    </row>
    <row r="764" spans="1:1" x14ac:dyDescent="0.25">
      <c r="A764" s="105">
        <v>753</v>
      </c>
    </row>
    <row r="765" spans="1:1" x14ac:dyDescent="0.25">
      <c r="A765" s="105">
        <v>754</v>
      </c>
    </row>
    <row r="766" spans="1:1" x14ac:dyDescent="0.25">
      <c r="A766" s="105">
        <v>755</v>
      </c>
    </row>
    <row r="767" spans="1:1" x14ac:dyDescent="0.25">
      <c r="A767" s="105">
        <v>756</v>
      </c>
    </row>
    <row r="768" spans="1:1" x14ac:dyDescent="0.25">
      <c r="A768" s="105">
        <v>757</v>
      </c>
    </row>
    <row r="769" spans="1:1" x14ac:dyDescent="0.25">
      <c r="A769" s="105">
        <v>758</v>
      </c>
    </row>
    <row r="770" spans="1:1" x14ac:dyDescent="0.25">
      <c r="A770" s="105">
        <v>759</v>
      </c>
    </row>
    <row r="771" spans="1:1" x14ac:dyDescent="0.25">
      <c r="A771" s="105">
        <v>760</v>
      </c>
    </row>
    <row r="772" spans="1:1" x14ac:dyDescent="0.25">
      <c r="A772" s="105">
        <v>761</v>
      </c>
    </row>
    <row r="773" spans="1:1" x14ac:dyDescent="0.25">
      <c r="A773" s="105">
        <v>762</v>
      </c>
    </row>
    <row r="774" spans="1:1" x14ac:dyDescent="0.25">
      <c r="A774" s="105">
        <v>763</v>
      </c>
    </row>
    <row r="775" spans="1:1" x14ac:dyDescent="0.25">
      <c r="A775" s="105">
        <v>764</v>
      </c>
    </row>
    <row r="776" spans="1:1" x14ac:dyDescent="0.25">
      <c r="A776" s="105">
        <v>765</v>
      </c>
    </row>
    <row r="777" spans="1:1" x14ac:dyDescent="0.25">
      <c r="A777" s="105">
        <v>766</v>
      </c>
    </row>
    <row r="778" spans="1:1" x14ac:dyDescent="0.25">
      <c r="A778" s="105">
        <v>767</v>
      </c>
    </row>
    <row r="779" spans="1:1" x14ac:dyDescent="0.25">
      <c r="A779" s="105">
        <v>768</v>
      </c>
    </row>
    <row r="780" spans="1:1" x14ac:dyDescent="0.25">
      <c r="A780" s="105">
        <v>769</v>
      </c>
    </row>
    <row r="781" spans="1:1" x14ac:dyDescent="0.25">
      <c r="A781" s="105">
        <v>770</v>
      </c>
    </row>
    <row r="782" spans="1:1" x14ac:dyDescent="0.25">
      <c r="A782" s="105">
        <v>771</v>
      </c>
    </row>
    <row r="783" spans="1:1" x14ac:dyDescent="0.25">
      <c r="A783" s="105">
        <v>772</v>
      </c>
    </row>
    <row r="784" spans="1:1" x14ac:dyDescent="0.25">
      <c r="A784" s="105">
        <v>773</v>
      </c>
    </row>
    <row r="785" spans="1:1" x14ac:dyDescent="0.25">
      <c r="A785" s="105">
        <v>774</v>
      </c>
    </row>
    <row r="786" spans="1:1" x14ac:dyDescent="0.25">
      <c r="A786" s="105">
        <v>775</v>
      </c>
    </row>
    <row r="787" spans="1:1" x14ac:dyDescent="0.25">
      <c r="A787" s="105">
        <v>776</v>
      </c>
    </row>
    <row r="788" spans="1:1" x14ac:dyDescent="0.25">
      <c r="A788" s="105">
        <v>777</v>
      </c>
    </row>
    <row r="789" spans="1:1" x14ac:dyDescent="0.25">
      <c r="A789" s="105">
        <v>778</v>
      </c>
    </row>
    <row r="790" spans="1:1" x14ac:dyDescent="0.25">
      <c r="A790" s="105">
        <v>779</v>
      </c>
    </row>
    <row r="791" spans="1:1" x14ac:dyDescent="0.25">
      <c r="A791" s="105">
        <v>780</v>
      </c>
    </row>
    <row r="792" spans="1:1" x14ac:dyDescent="0.25">
      <c r="A792" s="105">
        <v>781</v>
      </c>
    </row>
    <row r="793" spans="1:1" x14ac:dyDescent="0.25">
      <c r="A793" s="105">
        <v>782</v>
      </c>
    </row>
    <row r="794" spans="1:1" x14ac:dyDescent="0.25">
      <c r="A794" s="105">
        <v>783</v>
      </c>
    </row>
    <row r="795" spans="1:1" x14ac:dyDescent="0.25">
      <c r="A795" s="105">
        <v>784</v>
      </c>
    </row>
    <row r="796" spans="1:1" x14ac:dyDescent="0.25">
      <c r="A796" s="105">
        <v>785</v>
      </c>
    </row>
    <row r="797" spans="1:1" x14ac:dyDescent="0.25">
      <c r="A797" s="105">
        <v>786</v>
      </c>
    </row>
    <row r="798" spans="1:1" x14ac:dyDescent="0.25">
      <c r="A798" s="105">
        <v>787</v>
      </c>
    </row>
    <row r="799" spans="1:1" x14ac:dyDescent="0.25">
      <c r="A799" s="105">
        <v>788</v>
      </c>
    </row>
    <row r="800" spans="1:1" x14ac:dyDescent="0.25">
      <c r="A800" s="105">
        <v>789</v>
      </c>
    </row>
    <row r="801" spans="1:1" x14ac:dyDescent="0.25">
      <c r="A801" s="105">
        <v>790</v>
      </c>
    </row>
    <row r="802" spans="1:1" x14ac:dyDescent="0.25">
      <c r="A802" s="105">
        <v>791</v>
      </c>
    </row>
    <row r="803" spans="1:1" x14ac:dyDescent="0.25">
      <c r="A803" s="105">
        <v>792</v>
      </c>
    </row>
    <row r="804" spans="1:1" x14ac:dyDescent="0.25">
      <c r="A804" s="105">
        <v>793</v>
      </c>
    </row>
    <row r="805" spans="1:1" x14ac:dyDescent="0.25">
      <c r="A805" s="105">
        <v>794</v>
      </c>
    </row>
    <row r="806" spans="1:1" x14ac:dyDescent="0.25">
      <c r="A806" s="105">
        <v>795</v>
      </c>
    </row>
    <row r="807" spans="1:1" x14ac:dyDescent="0.25">
      <c r="A807" s="105">
        <v>796</v>
      </c>
    </row>
    <row r="808" spans="1:1" x14ac:dyDescent="0.25">
      <c r="A808" s="105">
        <v>797</v>
      </c>
    </row>
    <row r="809" spans="1:1" x14ac:dyDescent="0.25">
      <c r="A809" s="105">
        <v>798</v>
      </c>
    </row>
    <row r="810" spans="1:1" x14ac:dyDescent="0.25">
      <c r="A810" s="105">
        <v>799</v>
      </c>
    </row>
    <row r="811" spans="1:1" x14ac:dyDescent="0.25">
      <c r="A811" s="105">
        <v>800</v>
      </c>
    </row>
    <row r="812" spans="1:1" x14ac:dyDescent="0.25">
      <c r="A812" s="105">
        <v>801</v>
      </c>
    </row>
    <row r="813" spans="1:1" x14ac:dyDescent="0.25">
      <c r="A813" s="105">
        <v>802</v>
      </c>
    </row>
    <row r="814" spans="1:1" x14ac:dyDescent="0.25">
      <c r="A814" s="105">
        <v>803</v>
      </c>
    </row>
    <row r="815" spans="1:1" x14ac:dyDescent="0.25">
      <c r="A815" s="105">
        <v>804</v>
      </c>
    </row>
    <row r="816" spans="1:1" x14ac:dyDescent="0.25">
      <c r="A816" s="105">
        <v>805</v>
      </c>
    </row>
    <row r="817" spans="1:1" x14ac:dyDescent="0.25">
      <c r="A817" s="105">
        <v>806</v>
      </c>
    </row>
    <row r="818" spans="1:1" x14ac:dyDescent="0.25">
      <c r="A818" s="105">
        <v>807</v>
      </c>
    </row>
    <row r="819" spans="1:1" x14ac:dyDescent="0.25">
      <c r="A819" s="105">
        <v>808</v>
      </c>
    </row>
    <row r="820" spans="1:1" x14ac:dyDescent="0.25">
      <c r="A820" s="105">
        <v>809</v>
      </c>
    </row>
    <row r="821" spans="1:1" x14ac:dyDescent="0.25">
      <c r="A821" s="105">
        <v>810</v>
      </c>
    </row>
    <row r="822" spans="1:1" x14ac:dyDescent="0.25">
      <c r="A822" s="105">
        <v>811</v>
      </c>
    </row>
    <row r="823" spans="1:1" x14ac:dyDescent="0.25">
      <c r="A823" s="105">
        <v>812</v>
      </c>
    </row>
    <row r="824" spans="1:1" x14ac:dyDescent="0.25">
      <c r="A824" s="105">
        <v>813</v>
      </c>
    </row>
    <row r="825" spans="1:1" x14ac:dyDescent="0.25">
      <c r="A825" s="105">
        <v>814</v>
      </c>
    </row>
    <row r="826" spans="1:1" x14ac:dyDescent="0.25">
      <c r="A826" s="105">
        <v>815</v>
      </c>
    </row>
    <row r="827" spans="1:1" x14ac:dyDescent="0.25">
      <c r="A827" s="105">
        <v>816</v>
      </c>
    </row>
    <row r="828" spans="1:1" x14ac:dyDescent="0.25">
      <c r="A828" s="105">
        <v>817</v>
      </c>
    </row>
    <row r="829" spans="1:1" x14ac:dyDescent="0.25">
      <c r="A829" s="105">
        <v>818</v>
      </c>
    </row>
    <row r="830" spans="1:1" x14ac:dyDescent="0.25">
      <c r="A830" s="105">
        <v>819</v>
      </c>
    </row>
    <row r="831" spans="1:1" x14ac:dyDescent="0.25">
      <c r="A831" s="105">
        <v>820</v>
      </c>
    </row>
    <row r="832" spans="1:1" x14ac:dyDescent="0.25">
      <c r="A832" s="105">
        <v>821</v>
      </c>
    </row>
    <row r="833" spans="1:1" x14ac:dyDescent="0.25">
      <c r="A833" s="105">
        <v>822</v>
      </c>
    </row>
    <row r="834" spans="1:1" x14ac:dyDescent="0.25">
      <c r="A834" s="105">
        <v>823</v>
      </c>
    </row>
    <row r="835" spans="1:1" x14ac:dyDescent="0.25">
      <c r="A835" s="105">
        <v>824</v>
      </c>
    </row>
    <row r="836" spans="1:1" x14ac:dyDescent="0.25">
      <c r="A836" s="105">
        <v>825</v>
      </c>
    </row>
    <row r="837" spans="1:1" x14ac:dyDescent="0.25">
      <c r="A837" s="105">
        <v>826</v>
      </c>
    </row>
    <row r="838" spans="1:1" x14ac:dyDescent="0.25">
      <c r="A838" s="105">
        <v>827</v>
      </c>
    </row>
    <row r="839" spans="1:1" x14ac:dyDescent="0.25">
      <c r="A839" s="105">
        <v>828</v>
      </c>
    </row>
    <row r="840" spans="1:1" x14ac:dyDescent="0.25">
      <c r="A840" s="105">
        <v>829</v>
      </c>
    </row>
    <row r="841" spans="1:1" x14ac:dyDescent="0.25">
      <c r="A841" s="105">
        <v>830</v>
      </c>
    </row>
    <row r="842" spans="1:1" x14ac:dyDescent="0.25">
      <c r="A842" s="105">
        <v>831</v>
      </c>
    </row>
    <row r="843" spans="1:1" x14ac:dyDescent="0.25">
      <c r="A843" s="105">
        <v>832</v>
      </c>
    </row>
    <row r="844" spans="1:1" x14ac:dyDescent="0.25">
      <c r="A844" s="105">
        <v>833</v>
      </c>
    </row>
    <row r="845" spans="1:1" x14ac:dyDescent="0.25">
      <c r="A845" s="105">
        <v>834</v>
      </c>
    </row>
    <row r="846" spans="1:1" x14ac:dyDescent="0.25">
      <c r="A846" s="105">
        <v>835</v>
      </c>
    </row>
    <row r="847" spans="1:1" x14ac:dyDescent="0.25">
      <c r="A847" s="105">
        <v>836</v>
      </c>
    </row>
    <row r="848" spans="1:1" x14ac:dyDescent="0.25">
      <c r="A848" s="105">
        <v>837</v>
      </c>
    </row>
    <row r="849" spans="1:1" x14ac:dyDescent="0.25">
      <c r="A849" s="105">
        <v>838</v>
      </c>
    </row>
    <row r="850" spans="1:1" x14ac:dyDescent="0.25">
      <c r="A850" s="105">
        <v>839</v>
      </c>
    </row>
    <row r="851" spans="1:1" x14ac:dyDescent="0.25">
      <c r="A851" s="105">
        <v>840</v>
      </c>
    </row>
    <row r="852" spans="1:1" x14ac:dyDescent="0.25">
      <c r="A852" s="105">
        <v>841</v>
      </c>
    </row>
    <row r="853" spans="1:1" x14ac:dyDescent="0.25">
      <c r="A853" s="105">
        <v>842</v>
      </c>
    </row>
    <row r="854" spans="1:1" x14ac:dyDescent="0.25">
      <c r="A854" s="105">
        <v>843</v>
      </c>
    </row>
    <row r="855" spans="1:1" x14ac:dyDescent="0.25">
      <c r="A855" s="105">
        <v>844</v>
      </c>
    </row>
    <row r="856" spans="1:1" x14ac:dyDescent="0.25">
      <c r="A856" s="105">
        <v>845</v>
      </c>
    </row>
    <row r="857" spans="1:1" x14ac:dyDescent="0.25">
      <c r="A857" s="105">
        <v>846</v>
      </c>
    </row>
    <row r="858" spans="1:1" x14ac:dyDescent="0.25">
      <c r="A858" s="105">
        <v>847</v>
      </c>
    </row>
    <row r="859" spans="1:1" x14ac:dyDescent="0.25">
      <c r="A859" s="105">
        <v>848</v>
      </c>
    </row>
    <row r="860" spans="1:1" x14ac:dyDescent="0.25">
      <c r="A860" s="105">
        <v>849</v>
      </c>
    </row>
    <row r="861" spans="1:1" x14ac:dyDescent="0.25">
      <c r="A861" s="105">
        <v>850</v>
      </c>
    </row>
    <row r="862" spans="1:1" x14ac:dyDescent="0.25">
      <c r="A862" s="105">
        <v>851</v>
      </c>
    </row>
    <row r="863" spans="1:1" x14ac:dyDescent="0.25">
      <c r="A863" s="105">
        <v>852</v>
      </c>
    </row>
    <row r="864" spans="1:1" x14ac:dyDescent="0.25">
      <c r="A864" s="105">
        <v>853</v>
      </c>
    </row>
    <row r="865" spans="1:1" x14ac:dyDescent="0.25">
      <c r="A865" s="105">
        <v>854</v>
      </c>
    </row>
    <row r="866" spans="1:1" x14ac:dyDescent="0.25">
      <c r="A866" s="105">
        <v>855</v>
      </c>
    </row>
    <row r="867" spans="1:1" x14ac:dyDescent="0.25">
      <c r="A867" s="105">
        <v>856</v>
      </c>
    </row>
    <row r="868" spans="1:1" x14ac:dyDescent="0.25">
      <c r="A868" s="105">
        <v>857</v>
      </c>
    </row>
    <row r="869" spans="1:1" x14ac:dyDescent="0.25">
      <c r="A869" s="105">
        <v>858</v>
      </c>
    </row>
    <row r="870" spans="1:1" x14ac:dyDescent="0.25">
      <c r="A870" s="105">
        <v>859</v>
      </c>
    </row>
    <row r="871" spans="1:1" x14ac:dyDescent="0.25">
      <c r="A871" s="105">
        <v>860</v>
      </c>
    </row>
    <row r="872" spans="1:1" x14ac:dyDescent="0.25">
      <c r="A872" s="105">
        <v>861</v>
      </c>
    </row>
    <row r="873" spans="1:1" x14ac:dyDescent="0.25">
      <c r="A873" s="105">
        <v>862</v>
      </c>
    </row>
    <row r="874" spans="1:1" x14ac:dyDescent="0.25">
      <c r="A874" s="105">
        <v>863</v>
      </c>
    </row>
    <row r="875" spans="1:1" x14ac:dyDescent="0.25">
      <c r="A875" s="105">
        <v>864</v>
      </c>
    </row>
    <row r="876" spans="1:1" x14ac:dyDescent="0.25">
      <c r="A876" s="105">
        <v>865</v>
      </c>
    </row>
    <row r="877" spans="1:1" x14ac:dyDescent="0.25">
      <c r="A877" s="105">
        <v>866</v>
      </c>
    </row>
    <row r="878" spans="1:1" x14ac:dyDescent="0.25">
      <c r="A878" s="105">
        <v>867</v>
      </c>
    </row>
    <row r="879" spans="1:1" x14ac:dyDescent="0.25">
      <c r="A879" s="105">
        <v>868</v>
      </c>
    </row>
    <row r="880" spans="1:1" x14ac:dyDescent="0.25">
      <c r="A880" s="105">
        <v>869</v>
      </c>
    </row>
    <row r="881" spans="1:1" x14ac:dyDescent="0.25">
      <c r="A881" s="105">
        <v>870</v>
      </c>
    </row>
    <row r="882" spans="1:1" x14ac:dyDescent="0.25">
      <c r="A882" s="105">
        <v>871</v>
      </c>
    </row>
    <row r="883" spans="1:1" x14ac:dyDescent="0.25">
      <c r="A883" s="105">
        <v>872</v>
      </c>
    </row>
    <row r="884" spans="1:1" x14ac:dyDescent="0.25">
      <c r="A884" s="105">
        <v>873</v>
      </c>
    </row>
    <row r="885" spans="1:1" x14ac:dyDescent="0.25">
      <c r="A885" s="105">
        <v>874</v>
      </c>
    </row>
    <row r="886" spans="1:1" x14ac:dyDescent="0.25">
      <c r="A886" s="105">
        <v>875</v>
      </c>
    </row>
    <row r="887" spans="1:1" x14ac:dyDescent="0.25">
      <c r="A887" s="105">
        <v>876</v>
      </c>
    </row>
    <row r="888" spans="1:1" x14ac:dyDescent="0.25">
      <c r="A888" s="105">
        <v>877</v>
      </c>
    </row>
    <row r="889" spans="1:1" x14ac:dyDescent="0.25">
      <c r="A889" s="105">
        <v>878</v>
      </c>
    </row>
    <row r="890" spans="1:1" x14ac:dyDescent="0.25">
      <c r="A890" s="105">
        <v>879</v>
      </c>
    </row>
    <row r="891" spans="1:1" x14ac:dyDescent="0.25">
      <c r="A891" s="105">
        <v>880</v>
      </c>
    </row>
    <row r="892" spans="1:1" x14ac:dyDescent="0.25">
      <c r="A892" s="105">
        <v>881</v>
      </c>
    </row>
    <row r="893" spans="1:1" x14ac:dyDescent="0.25">
      <c r="A893" s="105">
        <v>882</v>
      </c>
    </row>
    <row r="894" spans="1:1" x14ac:dyDescent="0.25">
      <c r="A894" s="105">
        <v>883</v>
      </c>
    </row>
    <row r="895" spans="1:1" x14ac:dyDescent="0.25">
      <c r="A895" s="105">
        <v>884</v>
      </c>
    </row>
    <row r="896" spans="1:1" x14ac:dyDescent="0.25">
      <c r="A896" s="105">
        <v>885</v>
      </c>
    </row>
    <row r="897" spans="1:1" x14ac:dyDescent="0.25">
      <c r="A897" s="105">
        <v>886</v>
      </c>
    </row>
    <row r="898" spans="1:1" x14ac:dyDescent="0.25">
      <c r="A898" s="105">
        <v>887</v>
      </c>
    </row>
    <row r="899" spans="1:1" x14ac:dyDescent="0.25">
      <c r="A899" s="105">
        <v>888</v>
      </c>
    </row>
    <row r="900" spans="1:1" x14ac:dyDescent="0.25">
      <c r="A900" s="105">
        <v>889</v>
      </c>
    </row>
    <row r="901" spans="1:1" x14ac:dyDescent="0.25">
      <c r="A901" s="105">
        <v>890</v>
      </c>
    </row>
    <row r="902" spans="1:1" x14ac:dyDescent="0.25">
      <c r="A902" s="105">
        <v>891</v>
      </c>
    </row>
    <row r="903" spans="1:1" x14ac:dyDescent="0.25">
      <c r="A903" s="105">
        <v>892</v>
      </c>
    </row>
    <row r="904" spans="1:1" x14ac:dyDescent="0.25">
      <c r="A904" s="105">
        <v>893</v>
      </c>
    </row>
    <row r="905" spans="1:1" x14ac:dyDescent="0.25">
      <c r="A905" s="105">
        <v>894</v>
      </c>
    </row>
    <row r="906" spans="1:1" x14ac:dyDescent="0.25">
      <c r="A906" s="105">
        <v>895</v>
      </c>
    </row>
    <row r="907" spans="1:1" x14ac:dyDescent="0.25">
      <c r="A907" s="105">
        <v>896</v>
      </c>
    </row>
    <row r="908" spans="1:1" x14ac:dyDescent="0.25">
      <c r="A908" s="105">
        <v>897</v>
      </c>
    </row>
    <row r="909" spans="1:1" x14ac:dyDescent="0.25">
      <c r="A909" s="105">
        <v>898</v>
      </c>
    </row>
    <row r="910" spans="1:1" x14ac:dyDescent="0.25">
      <c r="A910" s="105">
        <v>899</v>
      </c>
    </row>
    <row r="911" spans="1:1" x14ac:dyDescent="0.25">
      <c r="A911" s="105">
        <v>900</v>
      </c>
    </row>
    <row r="912" spans="1:1" x14ac:dyDescent="0.25">
      <c r="A912" s="105">
        <v>901</v>
      </c>
    </row>
    <row r="913" spans="1:1" x14ac:dyDescent="0.25">
      <c r="A913" s="105">
        <v>902</v>
      </c>
    </row>
    <row r="914" spans="1:1" x14ac:dyDescent="0.25">
      <c r="A914" s="105">
        <v>903</v>
      </c>
    </row>
    <row r="915" spans="1:1" x14ac:dyDescent="0.25">
      <c r="A915" s="105">
        <v>904</v>
      </c>
    </row>
    <row r="916" spans="1:1" x14ac:dyDescent="0.25">
      <c r="A916" s="105">
        <v>905</v>
      </c>
    </row>
    <row r="917" spans="1:1" x14ac:dyDescent="0.25">
      <c r="A917" s="105">
        <v>906</v>
      </c>
    </row>
    <row r="918" spans="1:1" x14ac:dyDescent="0.25">
      <c r="A918" s="105">
        <v>907</v>
      </c>
    </row>
    <row r="919" spans="1:1" x14ac:dyDescent="0.25">
      <c r="A919" s="105">
        <v>908</v>
      </c>
    </row>
    <row r="920" spans="1:1" x14ac:dyDescent="0.25">
      <c r="A920" s="105">
        <v>909</v>
      </c>
    </row>
    <row r="921" spans="1:1" x14ac:dyDescent="0.25">
      <c r="A921" s="105">
        <v>910</v>
      </c>
    </row>
    <row r="922" spans="1:1" x14ac:dyDescent="0.25">
      <c r="A922" s="105">
        <v>911</v>
      </c>
    </row>
    <row r="923" spans="1:1" x14ac:dyDescent="0.25">
      <c r="A923" s="105">
        <v>912</v>
      </c>
    </row>
    <row r="924" spans="1:1" x14ac:dyDescent="0.25">
      <c r="A924" s="105">
        <v>913</v>
      </c>
    </row>
    <row r="925" spans="1:1" x14ac:dyDescent="0.25">
      <c r="A925" s="105">
        <v>914</v>
      </c>
    </row>
    <row r="926" spans="1:1" x14ac:dyDescent="0.25">
      <c r="A926" s="105">
        <v>915</v>
      </c>
    </row>
    <row r="927" spans="1:1" x14ac:dyDescent="0.25">
      <c r="A927" s="105">
        <v>916</v>
      </c>
    </row>
    <row r="928" spans="1:1" x14ac:dyDescent="0.25">
      <c r="A928" s="105">
        <v>917</v>
      </c>
    </row>
    <row r="929" spans="1:1" x14ac:dyDescent="0.25">
      <c r="A929" s="105">
        <v>918</v>
      </c>
    </row>
    <row r="930" spans="1:1" x14ac:dyDescent="0.25">
      <c r="A930" s="105">
        <v>919</v>
      </c>
    </row>
    <row r="931" spans="1:1" x14ac:dyDescent="0.25">
      <c r="A931" s="105">
        <v>920</v>
      </c>
    </row>
    <row r="932" spans="1:1" x14ac:dyDescent="0.25">
      <c r="A932" s="105">
        <v>921</v>
      </c>
    </row>
    <row r="933" spans="1:1" x14ac:dyDescent="0.25">
      <c r="A933" s="105">
        <v>922</v>
      </c>
    </row>
    <row r="934" spans="1:1" x14ac:dyDescent="0.25">
      <c r="A934" s="105">
        <v>923</v>
      </c>
    </row>
    <row r="935" spans="1:1" x14ac:dyDescent="0.25">
      <c r="A935" s="105">
        <v>924</v>
      </c>
    </row>
    <row r="936" spans="1:1" x14ac:dyDescent="0.25">
      <c r="A936" s="105">
        <v>925</v>
      </c>
    </row>
    <row r="937" spans="1:1" x14ac:dyDescent="0.25">
      <c r="A937" s="105">
        <v>926</v>
      </c>
    </row>
    <row r="938" spans="1:1" x14ac:dyDescent="0.25">
      <c r="A938" s="105">
        <v>927</v>
      </c>
    </row>
    <row r="939" spans="1:1" x14ac:dyDescent="0.25">
      <c r="A939" s="105">
        <v>928</v>
      </c>
    </row>
    <row r="940" spans="1:1" x14ac:dyDescent="0.25">
      <c r="A940" s="105">
        <v>929</v>
      </c>
    </row>
    <row r="941" spans="1:1" x14ac:dyDescent="0.25">
      <c r="A941" s="105">
        <v>930</v>
      </c>
    </row>
    <row r="942" spans="1:1" x14ac:dyDescent="0.25">
      <c r="A942" s="105">
        <v>931</v>
      </c>
    </row>
    <row r="943" spans="1:1" x14ac:dyDescent="0.25">
      <c r="A943" s="105">
        <v>932</v>
      </c>
    </row>
    <row r="944" spans="1:1" x14ac:dyDescent="0.25">
      <c r="A944" s="105">
        <v>933</v>
      </c>
    </row>
    <row r="945" spans="1:1" x14ac:dyDescent="0.25">
      <c r="A945" s="105">
        <v>934</v>
      </c>
    </row>
    <row r="946" spans="1:1" x14ac:dyDescent="0.25">
      <c r="A946" s="105">
        <v>935</v>
      </c>
    </row>
    <row r="947" spans="1:1" x14ac:dyDescent="0.25">
      <c r="A947" s="105">
        <v>936</v>
      </c>
    </row>
    <row r="948" spans="1:1" x14ac:dyDescent="0.25">
      <c r="A948" s="105">
        <v>937</v>
      </c>
    </row>
    <row r="949" spans="1:1" x14ac:dyDescent="0.25">
      <c r="A949" s="105">
        <v>938</v>
      </c>
    </row>
    <row r="950" spans="1:1" x14ac:dyDescent="0.25">
      <c r="A950" s="105">
        <v>939</v>
      </c>
    </row>
    <row r="951" spans="1:1" x14ac:dyDescent="0.25">
      <c r="A951" s="105">
        <v>940</v>
      </c>
    </row>
    <row r="952" spans="1:1" x14ac:dyDescent="0.25">
      <c r="A952" s="105">
        <v>941</v>
      </c>
    </row>
    <row r="953" spans="1:1" x14ac:dyDescent="0.25">
      <c r="A953" s="105">
        <v>942</v>
      </c>
    </row>
    <row r="954" spans="1:1" x14ac:dyDescent="0.25">
      <c r="A954" s="105">
        <v>943</v>
      </c>
    </row>
    <row r="955" spans="1:1" x14ac:dyDescent="0.25">
      <c r="A955" s="105">
        <v>944</v>
      </c>
    </row>
    <row r="956" spans="1:1" x14ac:dyDescent="0.25">
      <c r="A956" s="105">
        <v>945</v>
      </c>
    </row>
    <row r="957" spans="1:1" x14ac:dyDescent="0.25">
      <c r="A957" s="105">
        <v>946</v>
      </c>
    </row>
    <row r="958" spans="1:1" x14ac:dyDescent="0.25">
      <c r="A958" s="105">
        <v>947</v>
      </c>
    </row>
    <row r="959" spans="1:1" x14ac:dyDescent="0.25">
      <c r="A959" s="105">
        <v>948</v>
      </c>
    </row>
    <row r="960" spans="1:1" x14ac:dyDescent="0.25">
      <c r="A960" s="105">
        <v>949</v>
      </c>
    </row>
    <row r="961" spans="1:1" x14ac:dyDescent="0.25">
      <c r="A961" s="105">
        <v>950</v>
      </c>
    </row>
    <row r="962" spans="1:1" x14ac:dyDescent="0.25">
      <c r="A962" s="105">
        <v>951</v>
      </c>
    </row>
    <row r="963" spans="1:1" x14ac:dyDescent="0.25">
      <c r="A963" s="105">
        <v>952</v>
      </c>
    </row>
    <row r="964" spans="1:1" x14ac:dyDescent="0.25">
      <c r="A964" s="105">
        <v>953</v>
      </c>
    </row>
    <row r="965" spans="1:1" x14ac:dyDescent="0.25">
      <c r="A965" s="105">
        <v>954</v>
      </c>
    </row>
    <row r="966" spans="1:1" x14ac:dyDescent="0.25">
      <c r="A966" s="105">
        <v>955</v>
      </c>
    </row>
    <row r="967" spans="1:1" x14ac:dyDescent="0.25">
      <c r="A967" s="105">
        <v>956</v>
      </c>
    </row>
    <row r="968" spans="1:1" x14ac:dyDescent="0.25">
      <c r="A968" s="105">
        <v>957</v>
      </c>
    </row>
    <row r="969" spans="1:1" x14ac:dyDescent="0.25">
      <c r="A969" s="105">
        <v>958</v>
      </c>
    </row>
    <row r="970" spans="1:1" x14ac:dyDescent="0.25">
      <c r="A970" s="105">
        <v>959</v>
      </c>
    </row>
    <row r="971" spans="1:1" x14ac:dyDescent="0.25">
      <c r="A971" s="105">
        <v>960</v>
      </c>
    </row>
    <row r="972" spans="1:1" x14ac:dyDescent="0.25">
      <c r="A972" s="105">
        <v>961</v>
      </c>
    </row>
    <row r="973" spans="1:1" x14ac:dyDescent="0.25">
      <c r="A973" s="105">
        <v>962</v>
      </c>
    </row>
    <row r="974" spans="1:1" x14ac:dyDescent="0.25">
      <c r="A974" s="105">
        <v>963</v>
      </c>
    </row>
    <row r="975" spans="1:1" x14ac:dyDescent="0.25">
      <c r="A975" s="105">
        <v>964</v>
      </c>
    </row>
    <row r="976" spans="1:1" x14ac:dyDescent="0.25">
      <c r="A976" s="105">
        <v>965</v>
      </c>
    </row>
    <row r="977" spans="1:1" x14ac:dyDescent="0.25">
      <c r="A977" s="105">
        <v>966</v>
      </c>
    </row>
    <row r="978" spans="1:1" x14ac:dyDescent="0.25">
      <c r="A978" s="105">
        <v>967</v>
      </c>
    </row>
    <row r="979" spans="1:1" x14ac:dyDescent="0.25">
      <c r="A979" s="105">
        <v>968</v>
      </c>
    </row>
    <row r="980" spans="1:1" x14ac:dyDescent="0.25">
      <c r="A980" s="105">
        <v>969</v>
      </c>
    </row>
    <row r="981" spans="1:1" x14ac:dyDescent="0.25">
      <c r="A981" s="105">
        <v>970</v>
      </c>
    </row>
    <row r="982" spans="1:1" x14ac:dyDescent="0.25">
      <c r="A982" s="105">
        <v>971</v>
      </c>
    </row>
    <row r="983" spans="1:1" x14ac:dyDescent="0.25">
      <c r="A983" s="105">
        <v>972</v>
      </c>
    </row>
    <row r="984" spans="1:1" x14ac:dyDescent="0.25">
      <c r="A984" s="105">
        <v>973</v>
      </c>
    </row>
    <row r="985" spans="1:1" x14ac:dyDescent="0.25">
      <c r="A985" s="105">
        <v>974</v>
      </c>
    </row>
    <row r="986" spans="1:1" x14ac:dyDescent="0.25">
      <c r="A986" s="105">
        <v>975</v>
      </c>
    </row>
    <row r="987" spans="1:1" x14ac:dyDescent="0.25">
      <c r="A987" s="105">
        <v>976</v>
      </c>
    </row>
    <row r="988" spans="1:1" x14ac:dyDescent="0.25">
      <c r="A988" s="105">
        <v>977</v>
      </c>
    </row>
    <row r="989" spans="1:1" x14ac:dyDescent="0.25">
      <c r="A989" s="105">
        <v>978</v>
      </c>
    </row>
    <row r="990" spans="1:1" x14ac:dyDescent="0.25">
      <c r="A990" s="105">
        <v>979</v>
      </c>
    </row>
    <row r="991" spans="1:1" x14ac:dyDescent="0.25">
      <c r="A991" s="105">
        <v>980</v>
      </c>
    </row>
    <row r="992" spans="1:1" x14ac:dyDescent="0.25">
      <c r="A992" s="105">
        <v>981</v>
      </c>
    </row>
    <row r="993" spans="1:1" x14ac:dyDescent="0.25">
      <c r="A993" s="105">
        <v>982</v>
      </c>
    </row>
    <row r="994" spans="1:1" x14ac:dyDescent="0.25">
      <c r="A994" s="105">
        <v>983</v>
      </c>
    </row>
    <row r="995" spans="1:1" x14ac:dyDescent="0.25">
      <c r="A995" s="105">
        <v>984</v>
      </c>
    </row>
    <row r="996" spans="1:1" x14ac:dyDescent="0.25">
      <c r="A996" s="105">
        <v>985</v>
      </c>
    </row>
    <row r="997" spans="1:1" x14ac:dyDescent="0.25">
      <c r="A997" s="105">
        <v>986</v>
      </c>
    </row>
    <row r="998" spans="1:1" x14ac:dyDescent="0.25">
      <c r="A998" s="105">
        <v>987</v>
      </c>
    </row>
    <row r="999" spans="1:1" x14ac:dyDescent="0.25">
      <c r="A999" s="105">
        <v>988</v>
      </c>
    </row>
    <row r="1000" spans="1:1" x14ac:dyDescent="0.25">
      <c r="A1000" s="105">
        <v>989</v>
      </c>
    </row>
  </sheetData>
  <sheetProtection formatCells="0" formatRows="0" insertRows="0" deleteRows="0" sort="0" autoFilter="0"/>
  <autoFilter ref="A11:DI1000">
    <sortState ref="A12:DI1000">
      <sortCondition ref="A11:A1000"/>
    </sortState>
  </autoFilter>
  <sortState ref="A12:BR1000">
    <sortCondition ref="B12:B1000"/>
    <sortCondition ref="D12:D1000"/>
  </sortState>
  <mergeCells count="27">
    <mergeCell ref="AG4:AH4"/>
    <mergeCell ref="A5:A6"/>
    <mergeCell ref="B5:D5"/>
    <mergeCell ref="E5:H5"/>
    <mergeCell ref="B6:D6"/>
    <mergeCell ref="A2:A4"/>
    <mergeCell ref="C2:H2"/>
    <mergeCell ref="K2:V2"/>
    <mergeCell ref="AA2:AH2"/>
    <mergeCell ref="C3:H3"/>
    <mergeCell ref="K3:V3"/>
    <mergeCell ref="AA3:AF3"/>
    <mergeCell ref="AG3:AH3"/>
    <mergeCell ref="C4:H4"/>
    <mergeCell ref="AA4:AF4"/>
    <mergeCell ref="AM9:BL9"/>
    <mergeCell ref="BM9:BR9"/>
    <mergeCell ref="A10:K10"/>
    <mergeCell ref="L10:W10"/>
    <mergeCell ref="X10:AG10"/>
    <mergeCell ref="AH10:AL10"/>
    <mergeCell ref="AM10:BG10"/>
    <mergeCell ref="BH10:BL10"/>
    <mergeCell ref="BM10:BN10"/>
    <mergeCell ref="BO10:BR10"/>
    <mergeCell ref="A9:J9"/>
    <mergeCell ref="L9:AL9"/>
  </mergeCells>
  <conditionalFormatting sqref="BC12:BC124">
    <cfRule type="cellIs" dxfId="16" priority="25" operator="equal">
      <formula>"Yes"</formula>
    </cfRule>
    <cfRule type="cellIs" dxfId="15" priority="26" operator="equal">
      <formula>"Yes"</formula>
    </cfRule>
  </conditionalFormatting>
  <conditionalFormatting sqref="AJ12:AJ124">
    <cfRule type="expression" dxfId="14" priority="27">
      <formula>AND($J12="CoC", $AJ12="YES")</formula>
    </cfRule>
  </conditionalFormatting>
  <conditionalFormatting sqref="AI12:AI124">
    <cfRule type="expression" dxfId="13" priority="28">
      <formula>AND($J12="CoC", $AI12="YES")</formula>
    </cfRule>
  </conditionalFormatting>
  <conditionalFormatting sqref="AN57:AN124 AN12:AN47 AN50 AG12:AG124">
    <cfRule type="expression" dxfId="12" priority="24">
      <formula>AND($J12="S+C", $AF12&lt;&gt;$BA12)</formula>
    </cfRule>
  </conditionalFormatting>
  <conditionalFormatting sqref="A12:A124">
    <cfRule type="duplicateValues" dxfId="11" priority="40"/>
  </conditionalFormatting>
  <conditionalFormatting sqref="AN48">
    <cfRule type="expression" dxfId="10" priority="9">
      <formula>AND($J48="S+C", $AF48&lt;&gt;$BA48)</formula>
    </cfRule>
  </conditionalFormatting>
  <conditionalFormatting sqref="AN49">
    <cfRule type="expression" dxfId="9" priority="8">
      <formula>AND($J49="S+C", $AF49&lt;&gt;$BA49)</formula>
    </cfRule>
  </conditionalFormatting>
  <conditionalFormatting sqref="AN51">
    <cfRule type="expression" dxfId="8" priority="6">
      <formula>AND($J51="S+C", $AF51&lt;&gt;$BA51)</formula>
    </cfRule>
  </conditionalFormatting>
  <conditionalFormatting sqref="AN52">
    <cfRule type="expression" dxfId="7" priority="5">
      <formula>AND($J52="S+C", $AF52&lt;&gt;$BA52)</formula>
    </cfRule>
  </conditionalFormatting>
  <conditionalFormatting sqref="AN53">
    <cfRule type="expression" dxfId="6" priority="4">
      <formula>AND($J53="S+C", $AF53&lt;&gt;$BA53)</formula>
    </cfRule>
  </conditionalFormatting>
  <conditionalFormatting sqref="AN54">
    <cfRule type="expression" dxfId="5" priority="3">
      <formula>AND($J54="S+C", $AF54&lt;&gt;$BA54)</formula>
    </cfRule>
  </conditionalFormatting>
  <conditionalFormatting sqref="AN55">
    <cfRule type="expression" dxfId="4" priority="2">
      <formula>AND($J55="S+C", $AF55&lt;&gt;$BA55)</formula>
    </cfRule>
  </conditionalFormatting>
  <conditionalFormatting sqref="AN56">
    <cfRule type="expression" dxfId="3" priority="1">
      <formula>AND($J56="S+C", $AF56&lt;&gt;$BA56)</formula>
    </cfRule>
  </conditionalFormatting>
  <dataValidations xWindow="1698" yWindow="558" count="16">
    <dataValidation allowBlank="1" showInputMessage="1" showErrorMessage="1" prompt="Formula is protected. " sqref="AG3:AH3"/>
    <dataValidation type="list" allowBlank="1" showErrorMessage="1" prompt="Select Yes or No " sqref="E6 BK12:BK124">
      <formula1>"Yes, No"</formula1>
    </dataValidation>
    <dataValidation allowBlank="1" showErrorMessage="1" sqref="BM11:BV11 B11:BH11 DE11:DI11"/>
    <dataValidation allowBlank="1" showInputMessage="1" showErrorMessage="1" prompt="Do not enter any data or text into this field" sqref="AG4"/>
    <dataValidation type="whole" allowBlank="1" showInputMessage="1" showErrorMessage="1" error="Please enter a whole number." sqref="W12:AE124 BD36:BD66 AM12:AR124 L12:U124 AG12:AG124">
      <formula1>0</formula1>
      <formula2>999999999</formula2>
    </dataValidation>
    <dataValidation type="whole" allowBlank="1" showInputMessage="1" showErrorMessage="1" error="Please enter a whole number." sqref="BO12:BO124">
      <formula1>0</formula1>
      <formula2>9999999999</formula2>
    </dataValidation>
    <dataValidation type="list" allowBlank="1" showInputMessage="1" showErrorMessage="1" sqref="J12:J124">
      <formula1>"SHP, S+C, CoC"</formula1>
    </dataValidation>
    <dataValidation type="list" allowBlank="1" showInputMessage="1" showErrorMessage="1" prompt="If there is an ‘Operating’ BLI, these funds CAN’T be used for the same unit and/or structure as the ‘Rental Assistance’ and would have to be 0’d out in that case. If funds aren’t used for the same unit and/or structure, notate this in the comments column." sqref="AI12:AI124">
      <formula1>"Yes, No, N/A"</formula1>
    </dataValidation>
    <dataValidation type="list" allowBlank="1" showInputMessage="1" showErrorMessage="1" sqref="BH12:BH124">
      <formula1>"Yes, No, N/A"</formula1>
    </dataValidation>
    <dataValidation type="list" allowBlank="1" showInputMessage="1" showErrorMessage="1" sqref="BC12:BC124">
      <formula1>"Yes, No"</formula1>
    </dataValidation>
    <dataValidation type="list" allowBlank="1" showErrorMessage="1" prompt="Select a project type" sqref="BI12:BI124">
      <formula1>"Leasing, Rental Assistance-TRA, Rental Assistance-SRA, Rental Assistance-PRA, Leasing and Rental Assistance, N/A"</formula1>
    </dataValidation>
    <dataValidation type="list" allowBlank="1" showInputMessage="1" showErrorMessage="1" sqref="AH12:AH124">
      <formula1>"PH, TH, SSO, HMIS, SH, TRA, SRA, PRA, S+C/SRO"</formula1>
    </dataValidation>
    <dataValidation type="list" allowBlank="1" showErrorMessage="1" prompt="Select Yes or No" sqref="AJ12:AK124 BM12:BM124 BP12:BQ124">
      <formula1>"Yes, No"</formula1>
    </dataValidation>
    <dataValidation type="list" allowBlank="1" showErrorMessage="1" prompt="Select Yes or No " sqref="BJ12:BJ124">
      <formula1>"Yes, No, N/A"</formula1>
    </dataValidation>
    <dataValidation type="whole" allowBlank="1" showInputMessage="1" showErrorMessage="1" error="Please enter a whole number." sqref="AS12:AZ124">
      <formula1>0</formula1>
      <formula2>9999</formula2>
    </dataValidation>
    <dataValidation type="whole" operator="lessThanOrEqual" allowBlank="1" showInputMessage="1" showErrorMessage="1" error="You cannot request more than 10% of the sum of your Budget Line Items for Admin Costs." prompt="Unless you selected “Yes” in Column BC, you may not request an amount that is larger than the Admin Cost indicated in Column BE. If you do select “Yes” for Column BC, you will have to carve out the additional amount out of the BLIs." sqref="BD12:BD35 BD67:BD124">
      <formula1>(IF(J12="S+C", (AG12/F12), ((W12-((L12+M12+N12+U12))))/F12))*0.1</formula1>
    </dataValidation>
  </dataValidations>
  <printOptions horizontalCentered="1"/>
  <pageMargins left="0" right="0" top="0.5" bottom="0.25" header="0.3" footer="0.3"/>
  <pageSetup paperSize="5" scale="44" fitToWidth="2" fitToHeight="25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N256"/>
  <sheetViews>
    <sheetView topLeftCell="A7" workbookViewId="0">
      <selection activeCell="D18" sqref="D18"/>
    </sheetView>
  </sheetViews>
  <sheetFormatPr defaultColWidth="12.28515625" defaultRowHeight="12.75" x14ac:dyDescent="0.2"/>
  <cols>
    <col min="1" max="1" width="0.7109375" style="110" customWidth="1"/>
    <col min="2" max="2" width="19" style="110" customWidth="1"/>
    <col min="3" max="3" width="0.7109375" style="113" customWidth="1"/>
    <col min="4" max="4" width="16.42578125" style="110" customWidth="1"/>
    <col min="5" max="5" width="2" style="113" bestFit="1" customWidth="1"/>
    <col min="6" max="6" width="17.7109375" style="110" bestFit="1" customWidth="1"/>
    <col min="7" max="7" width="2" style="113" bestFit="1" customWidth="1"/>
    <col min="8" max="8" width="17.7109375" style="110" bestFit="1" customWidth="1"/>
    <col min="9" max="9" width="2" style="113" bestFit="1" customWidth="1"/>
    <col min="10" max="10" width="17.7109375" style="110" bestFit="1" customWidth="1"/>
    <col min="11" max="11" width="0.7109375" style="113" customWidth="1"/>
    <col min="12" max="16384" width="12.28515625" style="110"/>
  </cols>
  <sheetData>
    <row r="1" spans="1:13" ht="15" x14ac:dyDescent="0.2">
      <c r="B1" s="111"/>
      <c r="C1" s="112"/>
      <c r="D1" s="255" t="s">
        <v>210</v>
      </c>
      <c r="E1" s="255"/>
      <c r="F1" s="255"/>
      <c r="G1" s="255"/>
      <c r="H1" s="255"/>
      <c r="I1" s="112"/>
      <c r="J1" s="111"/>
    </row>
    <row r="2" spans="1:13" ht="15" x14ac:dyDescent="0.2">
      <c r="B2" s="111"/>
      <c r="C2" s="112"/>
      <c r="D2" s="114"/>
      <c r="E2" s="114"/>
      <c r="F2" s="114"/>
      <c r="G2" s="114"/>
      <c r="H2" s="114"/>
      <c r="I2" s="112"/>
      <c r="J2" s="111"/>
    </row>
    <row r="3" spans="1:13" ht="13.5" thickBot="1" x14ac:dyDescent="0.25">
      <c r="B3" s="111"/>
      <c r="C3" s="112"/>
      <c r="D3" s="256" t="s">
        <v>211</v>
      </c>
      <c r="E3" s="256"/>
      <c r="F3" s="256"/>
      <c r="G3" s="256"/>
      <c r="H3" s="256"/>
      <c r="I3" s="115"/>
      <c r="J3" s="115"/>
    </row>
    <row r="4" spans="1:13" ht="13.5" thickBot="1" x14ac:dyDescent="0.25">
      <c r="B4" s="115"/>
      <c r="C4" s="112"/>
      <c r="D4" s="111"/>
      <c r="E4" s="112"/>
      <c r="F4" s="116" t="s">
        <v>212</v>
      </c>
      <c r="G4" s="112"/>
      <c r="H4" s="111"/>
      <c r="I4" s="112"/>
      <c r="J4" s="111"/>
    </row>
    <row r="5" spans="1:13" ht="13.5" thickBot="1" x14ac:dyDescent="0.25">
      <c r="B5" s="117" t="s">
        <v>213</v>
      </c>
      <c r="D5" s="257"/>
      <c r="E5" s="258"/>
      <c r="F5" s="258"/>
      <c r="G5" s="258"/>
      <c r="H5" s="259"/>
      <c r="I5" s="112"/>
      <c r="J5" s="111"/>
    </row>
    <row r="6" spans="1:13" ht="13.5" thickBot="1" x14ac:dyDescent="0.25">
      <c r="B6" s="117" t="s">
        <v>214</v>
      </c>
      <c r="D6" s="257"/>
      <c r="E6" s="258"/>
      <c r="F6" s="258"/>
      <c r="G6" s="258"/>
      <c r="H6" s="259"/>
      <c r="I6" s="112"/>
      <c r="J6" s="111"/>
    </row>
    <row r="7" spans="1:13" ht="13.5" thickBot="1" x14ac:dyDescent="0.25">
      <c r="B7" s="117" t="s">
        <v>215</v>
      </c>
      <c r="D7" s="118">
        <f>SUM(J30,J55,J80,J105,J130,J155,J180,J205,J230,J255)</f>
        <v>100128</v>
      </c>
      <c r="E7" s="112"/>
      <c r="F7" s="119"/>
      <c r="G7" s="112"/>
      <c r="H7" s="111"/>
      <c r="I7" s="112"/>
      <c r="J7" s="111"/>
    </row>
    <row r="8" spans="1:13" x14ac:dyDescent="0.2">
      <c r="B8" s="115"/>
      <c r="C8" s="112"/>
      <c r="D8" s="111"/>
      <c r="E8" s="112"/>
      <c r="F8" s="115"/>
      <c r="G8" s="112"/>
      <c r="H8" s="111"/>
      <c r="I8" s="112"/>
      <c r="J8" s="111"/>
    </row>
    <row r="9" spans="1:13" ht="3.95" customHeight="1" thickBot="1" x14ac:dyDescent="0.25">
      <c r="A9" s="120"/>
      <c r="B9" s="121"/>
      <c r="C9" s="122"/>
      <c r="D9" s="122"/>
      <c r="E9" s="122"/>
      <c r="F9" s="122"/>
      <c r="G9" s="122"/>
      <c r="H9" s="122"/>
      <c r="I9" s="122"/>
      <c r="J9" s="122"/>
      <c r="K9" s="122"/>
    </row>
    <row r="10" spans="1:13" ht="13.5" thickBot="1" x14ac:dyDescent="0.25">
      <c r="A10" s="123"/>
      <c r="B10" s="117" t="s">
        <v>216</v>
      </c>
      <c r="C10" s="124"/>
      <c r="D10" s="252"/>
      <c r="E10" s="253"/>
      <c r="F10" s="253"/>
      <c r="G10" s="253"/>
      <c r="H10" s="254"/>
      <c r="I10" s="112"/>
      <c r="J10" s="111"/>
      <c r="K10" s="125"/>
    </row>
    <row r="11" spans="1:13" ht="13.5" thickBot="1" x14ac:dyDescent="0.25">
      <c r="A11" s="123"/>
      <c r="B11" s="111"/>
      <c r="C11" s="112"/>
      <c r="D11" s="111"/>
      <c r="E11" s="112"/>
      <c r="F11" s="111"/>
      <c r="G11" s="112"/>
      <c r="H11" s="111"/>
      <c r="I11" s="112"/>
      <c r="J11" s="111"/>
      <c r="K11" s="122"/>
    </row>
    <row r="12" spans="1:13" s="129" customFormat="1" ht="13.5" thickBot="1" x14ac:dyDescent="0.25">
      <c r="A12" s="126"/>
      <c r="B12" s="117" t="s">
        <v>217</v>
      </c>
      <c r="C12" s="127"/>
      <c r="D12" s="117" t="s">
        <v>218</v>
      </c>
      <c r="E12" s="127"/>
      <c r="F12" s="117" t="s">
        <v>219</v>
      </c>
      <c r="G12" s="127"/>
      <c r="H12" s="117" t="s">
        <v>220</v>
      </c>
      <c r="I12" s="127"/>
      <c r="J12" s="117" t="s">
        <v>221</v>
      </c>
      <c r="K12" s="128"/>
    </row>
    <row r="13" spans="1:13" ht="12.75" customHeight="1" x14ac:dyDescent="0.2">
      <c r="A13" s="123"/>
      <c r="B13" s="130"/>
      <c r="C13" s="130"/>
      <c r="D13" s="130"/>
      <c r="E13" s="130"/>
      <c r="F13" s="130"/>
      <c r="G13" s="130"/>
      <c r="H13" s="130"/>
      <c r="I13" s="130"/>
      <c r="J13" s="130"/>
      <c r="K13" s="122"/>
    </row>
    <row r="14" spans="1:13" x14ac:dyDescent="0.2">
      <c r="A14" s="123"/>
      <c r="B14" s="131" t="s">
        <v>222</v>
      </c>
      <c r="C14" s="132"/>
      <c r="D14" s="133"/>
      <c r="E14" s="132" t="s">
        <v>223</v>
      </c>
      <c r="F14" s="134">
        <f>980*0.75</f>
        <v>735</v>
      </c>
      <c r="G14" s="132" t="s">
        <v>223</v>
      </c>
      <c r="H14" s="135">
        <v>12</v>
      </c>
      <c r="I14" s="132" t="s">
        <v>224</v>
      </c>
      <c r="J14" s="136">
        <f>(D14*F14*H14)</f>
        <v>0</v>
      </c>
      <c r="K14" s="125"/>
      <c r="M14" s="187"/>
    </row>
    <row r="15" spans="1:13" ht="12.75" customHeight="1" x14ac:dyDescent="0.2">
      <c r="A15" s="123"/>
      <c r="B15" s="137"/>
      <c r="C15" s="130"/>
      <c r="D15" s="130"/>
      <c r="E15" s="130"/>
      <c r="F15" s="130"/>
      <c r="G15" s="130"/>
      <c r="H15" s="130"/>
      <c r="I15" s="130"/>
      <c r="J15" s="130"/>
      <c r="K15" s="122"/>
    </row>
    <row r="16" spans="1:13" x14ac:dyDescent="0.2">
      <c r="A16" s="123"/>
      <c r="B16" s="131" t="s">
        <v>225</v>
      </c>
      <c r="C16" s="132"/>
      <c r="D16" s="133"/>
      <c r="E16" s="132" t="s">
        <v>223</v>
      </c>
      <c r="F16" s="134">
        <v>980</v>
      </c>
      <c r="G16" s="132" t="s">
        <v>223</v>
      </c>
      <c r="H16" s="135">
        <v>12</v>
      </c>
      <c r="I16" s="132" t="s">
        <v>224</v>
      </c>
      <c r="J16" s="136">
        <f>(D16*F16*H16)</f>
        <v>0</v>
      </c>
      <c r="K16" s="125"/>
    </row>
    <row r="17" spans="1:14" x14ac:dyDescent="0.2">
      <c r="A17" s="123"/>
      <c r="B17" s="137"/>
      <c r="C17" s="130"/>
      <c r="D17" s="130"/>
      <c r="E17" s="130"/>
      <c r="F17" s="130"/>
      <c r="G17" s="130"/>
      <c r="H17" s="130"/>
      <c r="I17" s="130"/>
      <c r="J17" s="130"/>
      <c r="K17" s="122"/>
    </row>
    <row r="18" spans="1:14" x14ac:dyDescent="0.2">
      <c r="A18" s="123"/>
      <c r="B18" s="131" t="s">
        <v>226</v>
      </c>
      <c r="C18" s="132"/>
      <c r="D18" s="133">
        <v>7</v>
      </c>
      <c r="E18" s="132" t="s">
        <v>223</v>
      </c>
      <c r="F18" s="134">
        <v>1192</v>
      </c>
      <c r="G18" s="132" t="s">
        <v>223</v>
      </c>
      <c r="H18" s="135">
        <v>12</v>
      </c>
      <c r="I18" s="132" t="s">
        <v>224</v>
      </c>
      <c r="J18" s="136">
        <f>(D18*F18*H18)</f>
        <v>100128</v>
      </c>
      <c r="K18" s="125"/>
    </row>
    <row r="19" spans="1:14" x14ac:dyDescent="0.2">
      <c r="A19" s="123"/>
      <c r="B19" s="137"/>
      <c r="C19" s="130"/>
      <c r="D19" s="130"/>
      <c r="E19" s="130"/>
      <c r="F19" s="130"/>
      <c r="G19" s="130"/>
      <c r="H19" s="130"/>
      <c r="I19" s="130"/>
      <c r="J19" s="130"/>
      <c r="K19" s="122"/>
    </row>
    <row r="20" spans="1:14" x14ac:dyDescent="0.2">
      <c r="A20" s="123"/>
      <c r="B20" s="131" t="s">
        <v>227</v>
      </c>
      <c r="C20" s="132"/>
      <c r="D20" s="133"/>
      <c r="E20" s="132" t="s">
        <v>223</v>
      </c>
      <c r="F20" s="134">
        <v>1468</v>
      </c>
      <c r="G20" s="132" t="s">
        <v>223</v>
      </c>
      <c r="H20" s="135">
        <v>12</v>
      </c>
      <c r="I20" s="132" t="s">
        <v>224</v>
      </c>
      <c r="J20" s="136">
        <f>(D20*F20*H20)</f>
        <v>0</v>
      </c>
      <c r="K20" s="125"/>
    </row>
    <row r="21" spans="1:14" x14ac:dyDescent="0.2">
      <c r="A21" s="123"/>
      <c r="B21" s="137"/>
      <c r="C21" s="130"/>
      <c r="D21" s="130"/>
      <c r="E21" s="130"/>
      <c r="F21" s="130"/>
      <c r="G21" s="130"/>
      <c r="H21" s="130"/>
      <c r="I21" s="130"/>
      <c r="J21" s="130"/>
      <c r="K21" s="122"/>
    </row>
    <row r="22" spans="1:14" x14ac:dyDescent="0.2">
      <c r="A22" s="123"/>
      <c r="B22" s="131" t="s">
        <v>228</v>
      </c>
      <c r="C22" s="132"/>
      <c r="D22" s="133"/>
      <c r="E22" s="132" t="s">
        <v>223</v>
      </c>
      <c r="F22" s="134">
        <v>1877</v>
      </c>
      <c r="G22" s="132" t="s">
        <v>223</v>
      </c>
      <c r="H22" s="135">
        <v>12</v>
      </c>
      <c r="I22" s="132" t="s">
        <v>224</v>
      </c>
      <c r="J22" s="136">
        <f>(D22*F22*H22)</f>
        <v>0</v>
      </c>
      <c r="K22" s="125"/>
    </row>
    <row r="23" spans="1:14" x14ac:dyDescent="0.2">
      <c r="A23" s="123"/>
      <c r="B23" s="137"/>
      <c r="C23" s="130"/>
      <c r="D23" s="130"/>
      <c r="E23" s="130"/>
      <c r="F23" s="130"/>
      <c r="G23" s="130"/>
      <c r="H23" s="130"/>
      <c r="I23" s="130"/>
      <c r="J23" s="130"/>
      <c r="K23" s="122"/>
    </row>
    <row r="24" spans="1:14" x14ac:dyDescent="0.2">
      <c r="A24" s="123"/>
      <c r="B24" s="131" t="s">
        <v>229</v>
      </c>
      <c r="C24" s="132"/>
      <c r="D24" s="133"/>
      <c r="E24" s="132" t="s">
        <v>223</v>
      </c>
      <c r="F24" s="134">
        <v>2180</v>
      </c>
      <c r="G24" s="132" t="s">
        <v>223</v>
      </c>
      <c r="H24" s="135">
        <v>12</v>
      </c>
      <c r="I24" s="132" t="s">
        <v>224</v>
      </c>
      <c r="J24" s="136">
        <f>(D24*F24*H24)</f>
        <v>0</v>
      </c>
      <c r="K24" s="125"/>
    </row>
    <row r="25" spans="1:14" x14ac:dyDescent="0.2">
      <c r="A25" s="123"/>
      <c r="B25" s="137"/>
      <c r="C25" s="130"/>
      <c r="D25" s="130"/>
      <c r="E25" s="130"/>
      <c r="F25" s="130"/>
      <c r="G25" s="130"/>
      <c r="H25" s="130"/>
      <c r="I25" s="130"/>
      <c r="J25" s="130"/>
      <c r="K25" s="122"/>
    </row>
    <row r="26" spans="1:14" x14ac:dyDescent="0.2">
      <c r="A26" s="123"/>
      <c r="B26" s="131" t="s">
        <v>230</v>
      </c>
      <c r="C26" s="132"/>
      <c r="D26" s="133"/>
      <c r="E26" s="132" t="s">
        <v>223</v>
      </c>
      <c r="F26" s="134">
        <f>F24*1.15</f>
        <v>2507</v>
      </c>
      <c r="G26" s="132" t="s">
        <v>223</v>
      </c>
      <c r="H26" s="135">
        <v>12</v>
      </c>
      <c r="I26" s="132" t="s">
        <v>224</v>
      </c>
      <c r="J26" s="136">
        <f>(D26*F26*H26)</f>
        <v>0</v>
      </c>
      <c r="K26" s="125"/>
    </row>
    <row r="27" spans="1:14" x14ac:dyDescent="0.2">
      <c r="A27" s="123"/>
      <c r="B27" s="137"/>
      <c r="C27" s="130"/>
      <c r="D27" s="130"/>
      <c r="E27" s="130"/>
      <c r="F27" s="130"/>
      <c r="G27" s="130"/>
      <c r="H27" s="130"/>
      <c r="I27" s="130"/>
      <c r="J27" s="130"/>
      <c r="K27" s="122"/>
    </row>
    <row r="28" spans="1:14" x14ac:dyDescent="0.2">
      <c r="A28" s="123"/>
      <c r="B28" s="131" t="s">
        <v>231</v>
      </c>
      <c r="C28" s="132"/>
      <c r="D28" s="133"/>
      <c r="E28" s="132" t="s">
        <v>223</v>
      </c>
      <c r="F28" s="134"/>
      <c r="G28" s="132" t="s">
        <v>223</v>
      </c>
      <c r="H28" s="135">
        <v>12</v>
      </c>
      <c r="I28" s="132" t="s">
        <v>224</v>
      </c>
      <c r="J28" s="136">
        <f>(D28*F28*H28)</f>
        <v>0</v>
      </c>
      <c r="K28" s="125"/>
    </row>
    <row r="29" spans="1:14" ht="13.5" thickBot="1" x14ac:dyDescent="0.25">
      <c r="A29" s="123"/>
      <c r="B29" s="130"/>
      <c r="C29" s="130"/>
      <c r="D29" s="130"/>
      <c r="E29" s="130"/>
      <c r="F29" s="130"/>
      <c r="G29" s="130"/>
      <c r="H29" s="130"/>
      <c r="I29" s="130"/>
      <c r="J29" s="130"/>
      <c r="K29" s="122"/>
    </row>
    <row r="30" spans="1:14" ht="13.5" thickBot="1" x14ac:dyDescent="0.25">
      <c r="A30" s="123"/>
      <c r="B30" s="138" t="s">
        <v>232</v>
      </c>
      <c r="C30" s="130"/>
      <c r="D30" s="139">
        <f>SUM(D14,D16,D18,D20,D22,D24,D26,D28)</f>
        <v>7</v>
      </c>
      <c r="E30" s="130"/>
      <c r="F30" s="140"/>
      <c r="G30" s="130"/>
      <c r="H30" s="140"/>
      <c r="I30" s="132" t="s">
        <v>224</v>
      </c>
      <c r="J30" s="118">
        <f>SUM(J14,J16,J18,J20,J22,J24,J26,J28)</f>
        <v>100128</v>
      </c>
      <c r="K30" s="122"/>
      <c r="N30" s="186"/>
    </row>
    <row r="31" spans="1:14" ht="3.95" customHeight="1" x14ac:dyDescent="0.2">
      <c r="A31" s="123"/>
      <c r="B31" s="141"/>
      <c r="C31" s="141"/>
      <c r="D31" s="141"/>
      <c r="E31" s="141"/>
      <c r="F31" s="141"/>
      <c r="G31" s="141"/>
      <c r="H31" s="141"/>
      <c r="I31" s="141"/>
      <c r="J31" s="141"/>
      <c r="K31" s="122"/>
    </row>
    <row r="34" spans="1:11" ht="3.95" customHeight="1" thickBot="1" x14ac:dyDescent="0.25">
      <c r="A34" s="120"/>
      <c r="B34" s="121"/>
      <c r="C34" s="122"/>
      <c r="D34" s="122"/>
      <c r="E34" s="122"/>
      <c r="F34" s="122"/>
      <c r="G34" s="122"/>
      <c r="H34" s="122"/>
      <c r="I34" s="122"/>
      <c r="J34" s="122"/>
      <c r="K34" s="122"/>
    </row>
    <row r="35" spans="1:11" ht="13.5" thickBot="1" x14ac:dyDescent="0.25">
      <c r="A35" s="123"/>
      <c r="B35" s="117" t="s">
        <v>216</v>
      </c>
      <c r="C35" s="124"/>
      <c r="D35" s="252"/>
      <c r="E35" s="253"/>
      <c r="F35" s="253"/>
      <c r="G35" s="253"/>
      <c r="H35" s="254"/>
      <c r="I35" s="112"/>
      <c r="J35" s="111"/>
      <c r="K35" s="125"/>
    </row>
    <row r="36" spans="1:11" ht="13.5" thickBot="1" x14ac:dyDescent="0.25">
      <c r="A36" s="123"/>
      <c r="B36" s="111"/>
      <c r="C36" s="112"/>
      <c r="D36" s="111"/>
      <c r="E36" s="112"/>
      <c r="F36" s="111"/>
      <c r="G36" s="112"/>
      <c r="H36" s="111"/>
      <c r="I36" s="112"/>
      <c r="J36" s="111"/>
      <c r="K36" s="122"/>
    </row>
    <row r="37" spans="1:11" ht="13.5" thickBot="1" x14ac:dyDescent="0.25">
      <c r="A37" s="126"/>
      <c r="B37" s="117" t="s">
        <v>217</v>
      </c>
      <c r="C37" s="127"/>
      <c r="D37" s="117" t="s">
        <v>218</v>
      </c>
      <c r="E37" s="127"/>
      <c r="F37" s="117" t="s">
        <v>219</v>
      </c>
      <c r="G37" s="127"/>
      <c r="H37" s="117" t="s">
        <v>220</v>
      </c>
      <c r="I37" s="127"/>
      <c r="J37" s="117" t="s">
        <v>221</v>
      </c>
      <c r="K37" s="128"/>
    </row>
    <row r="38" spans="1:11" x14ac:dyDescent="0.2">
      <c r="A38" s="123"/>
      <c r="B38" s="130"/>
      <c r="C38" s="130"/>
      <c r="D38" s="130"/>
      <c r="E38" s="130"/>
      <c r="F38" s="130"/>
      <c r="G38" s="130"/>
      <c r="H38" s="130"/>
      <c r="I38" s="130"/>
      <c r="J38" s="130"/>
      <c r="K38" s="122"/>
    </row>
    <row r="39" spans="1:11" x14ac:dyDescent="0.2">
      <c r="A39" s="123"/>
      <c r="B39" s="131" t="s">
        <v>222</v>
      </c>
      <c r="C39" s="132"/>
      <c r="D39" s="133"/>
      <c r="E39" s="132" t="s">
        <v>223</v>
      </c>
      <c r="F39" s="134"/>
      <c r="G39" s="132" t="s">
        <v>223</v>
      </c>
      <c r="H39" s="135">
        <v>12</v>
      </c>
      <c r="I39" s="132" t="s">
        <v>224</v>
      </c>
      <c r="J39" s="136">
        <f>(D39*F39*H39)</f>
        <v>0</v>
      </c>
      <c r="K39" s="125"/>
    </row>
    <row r="40" spans="1:11" x14ac:dyDescent="0.2">
      <c r="A40" s="123"/>
      <c r="B40" s="137"/>
      <c r="C40" s="130"/>
      <c r="D40" s="130"/>
      <c r="E40" s="130"/>
      <c r="F40" s="130"/>
      <c r="G40" s="130"/>
      <c r="H40" s="130"/>
      <c r="I40" s="130"/>
      <c r="J40" s="130"/>
      <c r="K40" s="122"/>
    </row>
    <row r="41" spans="1:11" x14ac:dyDescent="0.2">
      <c r="A41" s="123"/>
      <c r="B41" s="131" t="s">
        <v>225</v>
      </c>
      <c r="C41" s="132"/>
      <c r="D41" s="133"/>
      <c r="E41" s="132" t="s">
        <v>223</v>
      </c>
      <c r="F41" s="134"/>
      <c r="G41" s="132" t="s">
        <v>223</v>
      </c>
      <c r="H41" s="135">
        <v>12</v>
      </c>
      <c r="I41" s="132" t="s">
        <v>224</v>
      </c>
      <c r="J41" s="136">
        <f>(D41*F41*H41)</f>
        <v>0</v>
      </c>
      <c r="K41" s="125"/>
    </row>
    <row r="42" spans="1:11" x14ac:dyDescent="0.2">
      <c r="A42" s="123"/>
      <c r="B42" s="137"/>
      <c r="C42" s="130"/>
      <c r="D42" s="130"/>
      <c r="E42" s="130"/>
      <c r="F42" s="130"/>
      <c r="G42" s="130"/>
      <c r="H42" s="130"/>
      <c r="I42" s="130"/>
      <c r="J42" s="130"/>
      <c r="K42" s="122"/>
    </row>
    <row r="43" spans="1:11" x14ac:dyDescent="0.2">
      <c r="A43" s="123"/>
      <c r="B43" s="131" t="s">
        <v>226</v>
      </c>
      <c r="C43" s="132"/>
      <c r="D43" s="133"/>
      <c r="E43" s="132" t="s">
        <v>223</v>
      </c>
      <c r="F43" s="134"/>
      <c r="G43" s="132" t="s">
        <v>223</v>
      </c>
      <c r="H43" s="135">
        <v>12</v>
      </c>
      <c r="I43" s="132" t="s">
        <v>224</v>
      </c>
      <c r="J43" s="136">
        <f>(D43*F43*H43)</f>
        <v>0</v>
      </c>
      <c r="K43" s="125"/>
    </row>
    <row r="44" spans="1:11" x14ac:dyDescent="0.2">
      <c r="A44" s="123"/>
      <c r="B44" s="137"/>
      <c r="C44" s="130"/>
      <c r="D44" s="130"/>
      <c r="E44" s="130"/>
      <c r="F44" s="130"/>
      <c r="G44" s="130"/>
      <c r="H44" s="130"/>
      <c r="I44" s="130"/>
      <c r="J44" s="130"/>
      <c r="K44" s="122"/>
    </row>
    <row r="45" spans="1:11" x14ac:dyDescent="0.2">
      <c r="A45" s="123"/>
      <c r="B45" s="131" t="s">
        <v>227</v>
      </c>
      <c r="C45" s="132"/>
      <c r="D45" s="133"/>
      <c r="E45" s="132" t="s">
        <v>223</v>
      </c>
      <c r="F45" s="134"/>
      <c r="G45" s="132" t="s">
        <v>223</v>
      </c>
      <c r="H45" s="135">
        <v>12</v>
      </c>
      <c r="I45" s="132" t="s">
        <v>224</v>
      </c>
      <c r="J45" s="136">
        <f>(D45*F45*H45)</f>
        <v>0</v>
      </c>
      <c r="K45" s="125"/>
    </row>
    <row r="46" spans="1:11" x14ac:dyDescent="0.2">
      <c r="A46" s="123"/>
      <c r="B46" s="137"/>
      <c r="C46" s="130"/>
      <c r="D46" s="130"/>
      <c r="E46" s="130"/>
      <c r="F46" s="130"/>
      <c r="G46" s="130"/>
      <c r="H46" s="130"/>
      <c r="I46" s="130"/>
      <c r="J46" s="130"/>
      <c r="K46" s="122"/>
    </row>
    <row r="47" spans="1:11" x14ac:dyDescent="0.2">
      <c r="A47" s="123"/>
      <c r="B47" s="131" t="s">
        <v>228</v>
      </c>
      <c r="C47" s="132"/>
      <c r="D47" s="133"/>
      <c r="E47" s="132" t="s">
        <v>223</v>
      </c>
      <c r="F47" s="134"/>
      <c r="G47" s="132" t="s">
        <v>223</v>
      </c>
      <c r="H47" s="135">
        <v>12</v>
      </c>
      <c r="I47" s="132" t="s">
        <v>224</v>
      </c>
      <c r="J47" s="136">
        <f>(D47*F47*H47)</f>
        <v>0</v>
      </c>
      <c r="K47" s="125"/>
    </row>
    <row r="48" spans="1:11" x14ac:dyDescent="0.2">
      <c r="A48" s="123"/>
      <c r="B48" s="137"/>
      <c r="C48" s="130"/>
      <c r="D48" s="130"/>
      <c r="E48" s="130"/>
      <c r="F48" s="130"/>
      <c r="G48" s="130"/>
      <c r="H48" s="130"/>
      <c r="I48" s="130"/>
      <c r="J48" s="130"/>
      <c r="K48" s="122"/>
    </row>
    <row r="49" spans="1:11" x14ac:dyDescent="0.2">
      <c r="A49" s="123"/>
      <c r="B49" s="131" t="s">
        <v>229</v>
      </c>
      <c r="C49" s="132"/>
      <c r="D49" s="133"/>
      <c r="E49" s="132" t="s">
        <v>223</v>
      </c>
      <c r="F49" s="134"/>
      <c r="G49" s="132" t="s">
        <v>223</v>
      </c>
      <c r="H49" s="135">
        <v>12</v>
      </c>
      <c r="I49" s="132" t="s">
        <v>224</v>
      </c>
      <c r="J49" s="136">
        <f>(D49*F49*H49)</f>
        <v>0</v>
      </c>
      <c r="K49" s="125"/>
    </row>
    <row r="50" spans="1:11" x14ac:dyDescent="0.2">
      <c r="A50" s="123"/>
      <c r="B50" s="137"/>
      <c r="C50" s="130"/>
      <c r="D50" s="130"/>
      <c r="E50" s="130"/>
      <c r="F50" s="130"/>
      <c r="G50" s="130"/>
      <c r="H50" s="130"/>
      <c r="I50" s="130"/>
      <c r="J50" s="130"/>
      <c r="K50" s="122"/>
    </row>
    <row r="51" spans="1:11" x14ac:dyDescent="0.2">
      <c r="A51" s="123"/>
      <c r="B51" s="131" t="s">
        <v>230</v>
      </c>
      <c r="C51" s="132"/>
      <c r="D51" s="133"/>
      <c r="E51" s="132" t="s">
        <v>223</v>
      </c>
      <c r="F51" s="134"/>
      <c r="G51" s="132" t="s">
        <v>223</v>
      </c>
      <c r="H51" s="135">
        <v>12</v>
      </c>
      <c r="I51" s="132" t="s">
        <v>224</v>
      </c>
      <c r="J51" s="136">
        <f>(D51*F51*H51)</f>
        <v>0</v>
      </c>
      <c r="K51" s="125"/>
    </row>
    <row r="52" spans="1:11" x14ac:dyDescent="0.2">
      <c r="A52" s="123"/>
      <c r="B52" s="137"/>
      <c r="C52" s="130"/>
      <c r="D52" s="130"/>
      <c r="E52" s="130"/>
      <c r="F52" s="130"/>
      <c r="G52" s="130"/>
      <c r="H52" s="130"/>
      <c r="I52" s="130"/>
      <c r="J52" s="130"/>
      <c r="K52" s="122"/>
    </row>
    <row r="53" spans="1:11" x14ac:dyDescent="0.2">
      <c r="A53" s="123"/>
      <c r="B53" s="131" t="s">
        <v>231</v>
      </c>
      <c r="C53" s="132"/>
      <c r="D53" s="133"/>
      <c r="E53" s="132" t="s">
        <v>223</v>
      </c>
      <c r="F53" s="134"/>
      <c r="G53" s="132" t="s">
        <v>223</v>
      </c>
      <c r="H53" s="135">
        <v>12</v>
      </c>
      <c r="I53" s="132" t="s">
        <v>224</v>
      </c>
      <c r="J53" s="136">
        <f>(D53*F53*H53)</f>
        <v>0</v>
      </c>
      <c r="K53" s="125"/>
    </row>
    <row r="54" spans="1:11" ht="13.5" thickBot="1" x14ac:dyDescent="0.25">
      <c r="A54" s="123"/>
      <c r="B54" s="130"/>
      <c r="C54" s="130"/>
      <c r="D54" s="130"/>
      <c r="E54" s="130"/>
      <c r="F54" s="130"/>
      <c r="G54" s="130"/>
      <c r="H54" s="130"/>
      <c r="I54" s="130"/>
      <c r="J54" s="130"/>
      <c r="K54" s="122"/>
    </row>
    <row r="55" spans="1:11" ht="13.5" thickBot="1" x14ac:dyDescent="0.25">
      <c r="A55" s="123"/>
      <c r="B55" s="138" t="s">
        <v>232</v>
      </c>
      <c r="C55" s="130"/>
      <c r="D55" s="139">
        <f>SUM(D39,D41,D43,D45,D47,D49,D51,D53)</f>
        <v>0</v>
      </c>
      <c r="E55" s="130"/>
      <c r="F55" s="140"/>
      <c r="G55" s="130"/>
      <c r="H55" s="140"/>
      <c r="I55" s="132" t="s">
        <v>224</v>
      </c>
      <c r="J55" s="118">
        <f>SUM(J39,J41,J43,J45,J47,J49,J51,J53)</f>
        <v>0</v>
      </c>
      <c r="K55" s="122"/>
    </row>
    <row r="56" spans="1:11" ht="3.95" customHeight="1" x14ac:dyDescent="0.2">
      <c r="A56" s="123"/>
      <c r="B56" s="141"/>
      <c r="C56" s="141"/>
      <c r="D56" s="141"/>
      <c r="E56" s="141"/>
      <c r="F56" s="141"/>
      <c r="G56" s="141"/>
      <c r="H56" s="141"/>
      <c r="I56" s="141"/>
      <c r="J56" s="141"/>
      <c r="K56" s="122"/>
    </row>
    <row r="59" spans="1:11" ht="3.95" customHeight="1" thickBot="1" x14ac:dyDescent="0.25">
      <c r="A59" s="120"/>
      <c r="B59" s="121"/>
      <c r="C59" s="122"/>
      <c r="D59" s="122"/>
      <c r="E59" s="122"/>
      <c r="F59" s="122"/>
      <c r="G59" s="122"/>
      <c r="H59" s="122"/>
      <c r="I59" s="122"/>
      <c r="J59" s="122"/>
      <c r="K59" s="122"/>
    </row>
    <row r="60" spans="1:11" ht="13.5" thickBot="1" x14ac:dyDescent="0.25">
      <c r="A60" s="123"/>
      <c r="B60" s="117" t="s">
        <v>216</v>
      </c>
      <c r="C60" s="124"/>
      <c r="D60" s="252"/>
      <c r="E60" s="253"/>
      <c r="F60" s="253"/>
      <c r="G60" s="253"/>
      <c r="H60" s="254"/>
      <c r="I60" s="112"/>
      <c r="J60" s="111"/>
      <c r="K60" s="125"/>
    </row>
    <row r="61" spans="1:11" ht="13.5" thickBot="1" x14ac:dyDescent="0.25">
      <c r="A61" s="123"/>
      <c r="B61" s="111"/>
      <c r="C61" s="112"/>
      <c r="D61" s="111"/>
      <c r="E61" s="112"/>
      <c r="F61" s="111"/>
      <c r="G61" s="112"/>
      <c r="H61" s="111"/>
      <c r="I61" s="112"/>
      <c r="J61" s="111"/>
      <c r="K61" s="122"/>
    </row>
    <row r="62" spans="1:11" ht="13.5" thickBot="1" x14ac:dyDescent="0.25">
      <c r="A62" s="126"/>
      <c r="B62" s="117" t="s">
        <v>217</v>
      </c>
      <c r="C62" s="127"/>
      <c r="D62" s="117" t="s">
        <v>218</v>
      </c>
      <c r="E62" s="127"/>
      <c r="F62" s="117" t="s">
        <v>219</v>
      </c>
      <c r="G62" s="127"/>
      <c r="H62" s="117" t="s">
        <v>220</v>
      </c>
      <c r="I62" s="127"/>
      <c r="J62" s="117" t="s">
        <v>221</v>
      </c>
      <c r="K62" s="128"/>
    </row>
    <row r="63" spans="1:11" x14ac:dyDescent="0.2">
      <c r="A63" s="123"/>
      <c r="B63" s="130"/>
      <c r="C63" s="130"/>
      <c r="D63" s="130"/>
      <c r="E63" s="130"/>
      <c r="F63" s="130"/>
      <c r="G63" s="130"/>
      <c r="H63" s="130"/>
      <c r="I63" s="130"/>
      <c r="J63" s="130"/>
      <c r="K63" s="122"/>
    </row>
    <row r="64" spans="1:11" x14ac:dyDescent="0.2">
      <c r="A64" s="123"/>
      <c r="B64" s="131" t="s">
        <v>222</v>
      </c>
      <c r="C64" s="132"/>
      <c r="D64" s="133"/>
      <c r="E64" s="132" t="s">
        <v>223</v>
      </c>
      <c r="F64" s="134"/>
      <c r="G64" s="132" t="s">
        <v>223</v>
      </c>
      <c r="H64" s="135">
        <v>12</v>
      </c>
      <c r="I64" s="132" t="s">
        <v>224</v>
      </c>
      <c r="J64" s="136">
        <f>(D64*F64*H64)</f>
        <v>0</v>
      </c>
      <c r="K64" s="125"/>
    </row>
    <row r="65" spans="1:11" x14ac:dyDescent="0.2">
      <c r="A65" s="123"/>
      <c r="B65" s="137"/>
      <c r="C65" s="130"/>
      <c r="D65" s="130"/>
      <c r="E65" s="130"/>
      <c r="F65" s="130"/>
      <c r="G65" s="130"/>
      <c r="H65" s="130"/>
      <c r="I65" s="130"/>
      <c r="J65" s="130"/>
      <c r="K65" s="122"/>
    </row>
    <row r="66" spans="1:11" x14ac:dyDescent="0.2">
      <c r="A66" s="123"/>
      <c r="B66" s="131" t="s">
        <v>225</v>
      </c>
      <c r="C66" s="132"/>
      <c r="D66" s="133"/>
      <c r="E66" s="132" t="s">
        <v>223</v>
      </c>
      <c r="F66" s="134"/>
      <c r="G66" s="132" t="s">
        <v>223</v>
      </c>
      <c r="H66" s="135">
        <v>12</v>
      </c>
      <c r="I66" s="132" t="s">
        <v>224</v>
      </c>
      <c r="J66" s="136">
        <f>(D66*F66*H66)</f>
        <v>0</v>
      </c>
      <c r="K66" s="125"/>
    </row>
    <row r="67" spans="1:11" x14ac:dyDescent="0.2">
      <c r="A67" s="123"/>
      <c r="B67" s="137"/>
      <c r="C67" s="130"/>
      <c r="D67" s="130"/>
      <c r="E67" s="130"/>
      <c r="F67" s="130"/>
      <c r="G67" s="130"/>
      <c r="H67" s="130"/>
      <c r="I67" s="130"/>
      <c r="J67" s="130"/>
      <c r="K67" s="122"/>
    </row>
    <row r="68" spans="1:11" x14ac:dyDescent="0.2">
      <c r="A68" s="123"/>
      <c r="B68" s="131" t="s">
        <v>226</v>
      </c>
      <c r="C68" s="132"/>
      <c r="D68" s="133"/>
      <c r="E68" s="132" t="s">
        <v>223</v>
      </c>
      <c r="F68" s="134"/>
      <c r="G68" s="132" t="s">
        <v>223</v>
      </c>
      <c r="H68" s="135">
        <v>12</v>
      </c>
      <c r="I68" s="132" t="s">
        <v>224</v>
      </c>
      <c r="J68" s="136">
        <f>(D68*F68*H68)</f>
        <v>0</v>
      </c>
      <c r="K68" s="125"/>
    </row>
    <row r="69" spans="1:11" x14ac:dyDescent="0.2">
      <c r="A69" s="123"/>
      <c r="B69" s="137"/>
      <c r="C69" s="130"/>
      <c r="D69" s="130"/>
      <c r="E69" s="130"/>
      <c r="F69" s="130"/>
      <c r="G69" s="130"/>
      <c r="H69" s="130"/>
      <c r="I69" s="130"/>
      <c r="J69" s="130"/>
      <c r="K69" s="122"/>
    </row>
    <row r="70" spans="1:11" x14ac:dyDescent="0.2">
      <c r="A70" s="123"/>
      <c r="B70" s="131" t="s">
        <v>227</v>
      </c>
      <c r="C70" s="132"/>
      <c r="D70" s="133"/>
      <c r="E70" s="132" t="s">
        <v>223</v>
      </c>
      <c r="F70" s="134"/>
      <c r="G70" s="132" t="s">
        <v>223</v>
      </c>
      <c r="H70" s="135">
        <v>12</v>
      </c>
      <c r="I70" s="132" t="s">
        <v>224</v>
      </c>
      <c r="J70" s="136">
        <f>(D70*F70*H70)</f>
        <v>0</v>
      </c>
      <c r="K70" s="125"/>
    </row>
    <row r="71" spans="1:11" x14ac:dyDescent="0.2">
      <c r="A71" s="123"/>
      <c r="B71" s="137"/>
      <c r="C71" s="130"/>
      <c r="D71" s="130"/>
      <c r="E71" s="130"/>
      <c r="F71" s="130"/>
      <c r="G71" s="130"/>
      <c r="H71" s="130"/>
      <c r="I71" s="130"/>
      <c r="J71" s="130"/>
      <c r="K71" s="122"/>
    </row>
    <row r="72" spans="1:11" x14ac:dyDescent="0.2">
      <c r="A72" s="123"/>
      <c r="B72" s="131" t="s">
        <v>228</v>
      </c>
      <c r="C72" s="132"/>
      <c r="D72" s="133"/>
      <c r="E72" s="132" t="s">
        <v>223</v>
      </c>
      <c r="F72" s="134"/>
      <c r="G72" s="132" t="s">
        <v>223</v>
      </c>
      <c r="H72" s="135">
        <v>12</v>
      </c>
      <c r="I72" s="132" t="s">
        <v>224</v>
      </c>
      <c r="J72" s="136">
        <f>(D72*F72*H72)</f>
        <v>0</v>
      </c>
      <c r="K72" s="125"/>
    </row>
    <row r="73" spans="1:11" x14ac:dyDescent="0.2">
      <c r="A73" s="123"/>
      <c r="B73" s="137"/>
      <c r="C73" s="130"/>
      <c r="D73" s="130"/>
      <c r="E73" s="130"/>
      <c r="F73" s="130"/>
      <c r="G73" s="130"/>
      <c r="H73" s="130"/>
      <c r="I73" s="130"/>
      <c r="J73" s="130"/>
      <c r="K73" s="122"/>
    </row>
    <row r="74" spans="1:11" x14ac:dyDescent="0.2">
      <c r="A74" s="123"/>
      <c r="B74" s="131" t="s">
        <v>229</v>
      </c>
      <c r="C74" s="132"/>
      <c r="D74" s="133"/>
      <c r="E74" s="132" t="s">
        <v>223</v>
      </c>
      <c r="F74" s="134"/>
      <c r="G74" s="132" t="s">
        <v>223</v>
      </c>
      <c r="H74" s="135">
        <v>12</v>
      </c>
      <c r="I74" s="132" t="s">
        <v>224</v>
      </c>
      <c r="J74" s="136">
        <f>(D74*F74*H74)</f>
        <v>0</v>
      </c>
      <c r="K74" s="125"/>
    </row>
    <row r="75" spans="1:11" x14ac:dyDescent="0.2">
      <c r="A75" s="123"/>
      <c r="B75" s="137"/>
      <c r="C75" s="130"/>
      <c r="D75" s="130"/>
      <c r="E75" s="130"/>
      <c r="F75" s="130"/>
      <c r="G75" s="130"/>
      <c r="H75" s="130"/>
      <c r="I75" s="130"/>
      <c r="J75" s="130"/>
      <c r="K75" s="122"/>
    </row>
    <row r="76" spans="1:11" x14ac:dyDescent="0.2">
      <c r="A76" s="123"/>
      <c r="B76" s="131" t="s">
        <v>230</v>
      </c>
      <c r="C76" s="132"/>
      <c r="D76" s="133"/>
      <c r="E76" s="132" t="s">
        <v>223</v>
      </c>
      <c r="F76" s="134"/>
      <c r="G76" s="132" t="s">
        <v>223</v>
      </c>
      <c r="H76" s="135">
        <v>12</v>
      </c>
      <c r="I76" s="132" t="s">
        <v>224</v>
      </c>
      <c r="J76" s="136">
        <f>(D76*F76*H76)</f>
        <v>0</v>
      </c>
      <c r="K76" s="125"/>
    </row>
    <row r="77" spans="1:11" x14ac:dyDescent="0.2">
      <c r="A77" s="123"/>
      <c r="B77" s="137"/>
      <c r="C77" s="130"/>
      <c r="D77" s="130"/>
      <c r="E77" s="130"/>
      <c r="F77" s="130"/>
      <c r="G77" s="130"/>
      <c r="H77" s="130"/>
      <c r="I77" s="130"/>
      <c r="J77" s="130"/>
      <c r="K77" s="122"/>
    </row>
    <row r="78" spans="1:11" x14ac:dyDescent="0.2">
      <c r="A78" s="123"/>
      <c r="B78" s="131" t="s">
        <v>231</v>
      </c>
      <c r="C78" s="132"/>
      <c r="D78" s="133"/>
      <c r="E78" s="132" t="s">
        <v>223</v>
      </c>
      <c r="F78" s="134"/>
      <c r="G78" s="132" t="s">
        <v>223</v>
      </c>
      <c r="H78" s="135">
        <v>12</v>
      </c>
      <c r="I78" s="132" t="s">
        <v>224</v>
      </c>
      <c r="J78" s="136">
        <f>(D78*F78*H78)</f>
        <v>0</v>
      </c>
      <c r="K78" s="125"/>
    </row>
    <row r="79" spans="1:11" ht="13.5" thickBot="1" x14ac:dyDescent="0.25">
      <c r="A79" s="123"/>
      <c r="B79" s="130"/>
      <c r="C79" s="130"/>
      <c r="D79" s="130"/>
      <c r="E79" s="130"/>
      <c r="F79" s="130"/>
      <c r="G79" s="130"/>
      <c r="H79" s="130"/>
      <c r="I79" s="130"/>
      <c r="J79" s="130"/>
      <c r="K79" s="122"/>
    </row>
    <row r="80" spans="1:11" ht="13.5" thickBot="1" x14ac:dyDescent="0.25">
      <c r="A80" s="123"/>
      <c r="B80" s="138" t="s">
        <v>232</v>
      </c>
      <c r="C80" s="130"/>
      <c r="D80" s="139">
        <f>SUM(D64,D66,D68,D70,D72,D74,D76,D78)</f>
        <v>0</v>
      </c>
      <c r="E80" s="130"/>
      <c r="F80" s="140"/>
      <c r="G80" s="130"/>
      <c r="H80" s="140"/>
      <c r="I80" s="132" t="s">
        <v>224</v>
      </c>
      <c r="J80" s="118">
        <f>SUM(J64,J66,J68,J70,J72,J74,J76,J78)</f>
        <v>0</v>
      </c>
      <c r="K80" s="122"/>
    </row>
    <row r="81" spans="1:11" ht="3.95" customHeight="1" x14ac:dyDescent="0.2">
      <c r="A81" s="123"/>
      <c r="B81" s="141"/>
      <c r="C81" s="141"/>
      <c r="D81" s="141"/>
      <c r="E81" s="141"/>
      <c r="F81" s="141"/>
      <c r="G81" s="141"/>
      <c r="H81" s="141"/>
      <c r="I81" s="141"/>
      <c r="J81" s="141"/>
      <c r="K81" s="122"/>
    </row>
    <row r="84" spans="1:11" ht="3.95" customHeight="1" thickBot="1" x14ac:dyDescent="0.25">
      <c r="A84" s="120"/>
      <c r="B84" s="121"/>
      <c r="C84" s="122"/>
      <c r="D84" s="122"/>
      <c r="E84" s="122"/>
      <c r="F84" s="122"/>
      <c r="G84" s="122"/>
      <c r="H84" s="122"/>
      <c r="I84" s="122"/>
      <c r="J84" s="122"/>
      <c r="K84" s="122"/>
    </row>
    <row r="85" spans="1:11" ht="13.5" thickBot="1" x14ac:dyDescent="0.25">
      <c r="A85" s="123"/>
      <c r="B85" s="117" t="s">
        <v>216</v>
      </c>
      <c r="C85" s="124"/>
      <c r="D85" s="252"/>
      <c r="E85" s="253"/>
      <c r="F85" s="253"/>
      <c r="G85" s="253"/>
      <c r="H85" s="254"/>
      <c r="I85" s="112"/>
      <c r="J85" s="111"/>
      <c r="K85" s="125"/>
    </row>
    <row r="86" spans="1:11" ht="13.5" thickBot="1" x14ac:dyDescent="0.25">
      <c r="A86" s="123"/>
      <c r="B86" s="111"/>
      <c r="C86" s="112"/>
      <c r="D86" s="111"/>
      <c r="E86" s="112"/>
      <c r="F86" s="111"/>
      <c r="G86" s="112"/>
      <c r="H86" s="111"/>
      <c r="I86" s="112"/>
      <c r="J86" s="111"/>
      <c r="K86" s="122"/>
    </row>
    <row r="87" spans="1:11" ht="13.5" thickBot="1" x14ac:dyDescent="0.25">
      <c r="A87" s="126"/>
      <c r="B87" s="117" t="s">
        <v>217</v>
      </c>
      <c r="C87" s="127"/>
      <c r="D87" s="117" t="s">
        <v>218</v>
      </c>
      <c r="E87" s="127"/>
      <c r="F87" s="117" t="s">
        <v>219</v>
      </c>
      <c r="G87" s="127"/>
      <c r="H87" s="117" t="s">
        <v>220</v>
      </c>
      <c r="I87" s="127"/>
      <c r="J87" s="117" t="s">
        <v>221</v>
      </c>
      <c r="K87" s="128"/>
    </row>
    <row r="88" spans="1:11" x14ac:dyDescent="0.2">
      <c r="A88" s="123"/>
      <c r="B88" s="130"/>
      <c r="C88" s="130"/>
      <c r="D88" s="130"/>
      <c r="E88" s="130"/>
      <c r="F88" s="130"/>
      <c r="G88" s="130"/>
      <c r="H88" s="130"/>
      <c r="I88" s="130"/>
      <c r="J88" s="130"/>
      <c r="K88" s="122"/>
    </row>
    <row r="89" spans="1:11" x14ac:dyDescent="0.2">
      <c r="A89" s="123"/>
      <c r="B89" s="131" t="s">
        <v>222</v>
      </c>
      <c r="C89" s="132"/>
      <c r="D89" s="133"/>
      <c r="E89" s="132" t="s">
        <v>223</v>
      </c>
      <c r="F89" s="134"/>
      <c r="G89" s="132" t="s">
        <v>223</v>
      </c>
      <c r="H89" s="135">
        <v>12</v>
      </c>
      <c r="I89" s="132" t="s">
        <v>224</v>
      </c>
      <c r="J89" s="136">
        <f>(D89*F89*H89)</f>
        <v>0</v>
      </c>
      <c r="K89" s="125"/>
    </row>
    <row r="90" spans="1:11" x14ac:dyDescent="0.2">
      <c r="A90" s="123"/>
      <c r="B90" s="137"/>
      <c r="C90" s="130"/>
      <c r="D90" s="130"/>
      <c r="E90" s="130"/>
      <c r="F90" s="130"/>
      <c r="G90" s="130"/>
      <c r="H90" s="130"/>
      <c r="I90" s="130"/>
      <c r="J90" s="130"/>
      <c r="K90" s="122"/>
    </row>
    <row r="91" spans="1:11" x14ac:dyDescent="0.2">
      <c r="A91" s="123"/>
      <c r="B91" s="131" t="s">
        <v>225</v>
      </c>
      <c r="C91" s="132"/>
      <c r="D91" s="133"/>
      <c r="E91" s="132" t="s">
        <v>223</v>
      </c>
      <c r="F91" s="134"/>
      <c r="G91" s="132" t="s">
        <v>223</v>
      </c>
      <c r="H91" s="135">
        <v>12</v>
      </c>
      <c r="I91" s="132" t="s">
        <v>224</v>
      </c>
      <c r="J91" s="136">
        <f>(D91*F91*H91)</f>
        <v>0</v>
      </c>
      <c r="K91" s="125"/>
    </row>
    <row r="92" spans="1:11" x14ac:dyDescent="0.2">
      <c r="A92" s="123"/>
      <c r="B92" s="137"/>
      <c r="C92" s="130"/>
      <c r="D92" s="130"/>
      <c r="E92" s="130"/>
      <c r="F92" s="130"/>
      <c r="G92" s="130"/>
      <c r="H92" s="130"/>
      <c r="I92" s="130"/>
      <c r="J92" s="130"/>
      <c r="K92" s="122"/>
    </row>
    <row r="93" spans="1:11" x14ac:dyDescent="0.2">
      <c r="A93" s="123"/>
      <c r="B93" s="131" t="s">
        <v>226</v>
      </c>
      <c r="C93" s="132"/>
      <c r="D93" s="133"/>
      <c r="E93" s="132" t="s">
        <v>223</v>
      </c>
      <c r="F93" s="134"/>
      <c r="G93" s="132" t="s">
        <v>223</v>
      </c>
      <c r="H93" s="135">
        <v>12</v>
      </c>
      <c r="I93" s="132" t="s">
        <v>224</v>
      </c>
      <c r="J93" s="136">
        <f>(D93*F93*H93)</f>
        <v>0</v>
      </c>
      <c r="K93" s="125"/>
    </row>
    <row r="94" spans="1:11" x14ac:dyDescent="0.2">
      <c r="A94" s="123"/>
      <c r="B94" s="137"/>
      <c r="C94" s="130"/>
      <c r="D94" s="130"/>
      <c r="E94" s="130"/>
      <c r="F94" s="130"/>
      <c r="G94" s="130"/>
      <c r="H94" s="130"/>
      <c r="I94" s="130"/>
      <c r="J94" s="130"/>
      <c r="K94" s="122"/>
    </row>
    <row r="95" spans="1:11" x14ac:dyDescent="0.2">
      <c r="A95" s="123"/>
      <c r="B95" s="131" t="s">
        <v>227</v>
      </c>
      <c r="C95" s="132"/>
      <c r="D95" s="133"/>
      <c r="E95" s="132" t="s">
        <v>223</v>
      </c>
      <c r="F95" s="134"/>
      <c r="G95" s="132" t="s">
        <v>223</v>
      </c>
      <c r="H95" s="135">
        <v>12</v>
      </c>
      <c r="I95" s="132" t="s">
        <v>224</v>
      </c>
      <c r="J95" s="136">
        <f>(D95*F95*H95)</f>
        <v>0</v>
      </c>
      <c r="K95" s="125"/>
    </row>
    <row r="96" spans="1:11" x14ac:dyDescent="0.2">
      <c r="A96" s="123"/>
      <c r="B96" s="137"/>
      <c r="C96" s="130"/>
      <c r="D96" s="130"/>
      <c r="E96" s="130"/>
      <c r="F96" s="130"/>
      <c r="G96" s="130"/>
      <c r="H96" s="130"/>
      <c r="I96" s="130"/>
      <c r="J96" s="130"/>
      <c r="K96" s="122"/>
    </row>
    <row r="97" spans="1:11" x14ac:dyDescent="0.2">
      <c r="A97" s="123"/>
      <c r="B97" s="131" t="s">
        <v>228</v>
      </c>
      <c r="C97" s="132"/>
      <c r="D97" s="133"/>
      <c r="E97" s="132" t="s">
        <v>223</v>
      </c>
      <c r="F97" s="134"/>
      <c r="G97" s="132" t="s">
        <v>223</v>
      </c>
      <c r="H97" s="135">
        <v>12</v>
      </c>
      <c r="I97" s="132" t="s">
        <v>224</v>
      </c>
      <c r="J97" s="136">
        <f>(D97*F97*H97)</f>
        <v>0</v>
      </c>
      <c r="K97" s="125"/>
    </row>
    <row r="98" spans="1:11" x14ac:dyDescent="0.2">
      <c r="A98" s="123"/>
      <c r="B98" s="137"/>
      <c r="C98" s="130"/>
      <c r="D98" s="130"/>
      <c r="E98" s="130"/>
      <c r="F98" s="130"/>
      <c r="G98" s="130"/>
      <c r="H98" s="130"/>
      <c r="I98" s="130"/>
      <c r="J98" s="130"/>
      <c r="K98" s="122"/>
    </row>
    <row r="99" spans="1:11" x14ac:dyDescent="0.2">
      <c r="A99" s="123"/>
      <c r="B99" s="131" t="s">
        <v>229</v>
      </c>
      <c r="C99" s="132"/>
      <c r="D99" s="133"/>
      <c r="E99" s="132" t="s">
        <v>223</v>
      </c>
      <c r="F99" s="134"/>
      <c r="G99" s="132" t="s">
        <v>223</v>
      </c>
      <c r="H99" s="135">
        <v>12</v>
      </c>
      <c r="I99" s="132" t="s">
        <v>224</v>
      </c>
      <c r="J99" s="136">
        <f>(D99*F99*H99)</f>
        <v>0</v>
      </c>
      <c r="K99" s="125"/>
    </row>
    <row r="100" spans="1:11" x14ac:dyDescent="0.2">
      <c r="A100" s="123"/>
      <c r="B100" s="137"/>
      <c r="C100" s="130"/>
      <c r="D100" s="130"/>
      <c r="E100" s="130"/>
      <c r="F100" s="130"/>
      <c r="G100" s="130"/>
      <c r="H100" s="130"/>
      <c r="I100" s="130"/>
      <c r="J100" s="130"/>
      <c r="K100" s="122"/>
    </row>
    <row r="101" spans="1:11" x14ac:dyDescent="0.2">
      <c r="A101" s="123"/>
      <c r="B101" s="131" t="s">
        <v>230</v>
      </c>
      <c r="C101" s="132"/>
      <c r="D101" s="133"/>
      <c r="E101" s="132" t="s">
        <v>223</v>
      </c>
      <c r="F101" s="134"/>
      <c r="G101" s="132" t="s">
        <v>223</v>
      </c>
      <c r="H101" s="135">
        <v>12</v>
      </c>
      <c r="I101" s="132" t="s">
        <v>224</v>
      </c>
      <c r="J101" s="136">
        <f>(D101*F101*H101)</f>
        <v>0</v>
      </c>
      <c r="K101" s="125"/>
    </row>
    <row r="102" spans="1:11" x14ac:dyDescent="0.2">
      <c r="A102" s="123"/>
      <c r="B102" s="137"/>
      <c r="C102" s="130"/>
      <c r="D102" s="130"/>
      <c r="E102" s="130"/>
      <c r="F102" s="130"/>
      <c r="G102" s="130"/>
      <c r="H102" s="130"/>
      <c r="I102" s="130"/>
      <c r="J102" s="130"/>
      <c r="K102" s="122"/>
    </row>
    <row r="103" spans="1:11" x14ac:dyDescent="0.2">
      <c r="A103" s="123"/>
      <c r="B103" s="131" t="s">
        <v>231</v>
      </c>
      <c r="C103" s="132"/>
      <c r="D103" s="133"/>
      <c r="E103" s="132" t="s">
        <v>223</v>
      </c>
      <c r="F103" s="134"/>
      <c r="G103" s="132" t="s">
        <v>223</v>
      </c>
      <c r="H103" s="135">
        <v>12</v>
      </c>
      <c r="I103" s="132" t="s">
        <v>224</v>
      </c>
      <c r="J103" s="136">
        <f>(D103*F103*H103)</f>
        <v>0</v>
      </c>
      <c r="K103" s="125"/>
    </row>
    <row r="104" spans="1:11" ht="13.5" thickBot="1" x14ac:dyDescent="0.25">
      <c r="A104" s="123"/>
      <c r="B104" s="130"/>
      <c r="C104" s="130"/>
      <c r="D104" s="130"/>
      <c r="E104" s="130"/>
      <c r="F104" s="130"/>
      <c r="G104" s="130"/>
      <c r="H104" s="130"/>
      <c r="I104" s="130"/>
      <c r="J104" s="130"/>
      <c r="K104" s="122"/>
    </row>
    <row r="105" spans="1:11" ht="13.5" thickBot="1" x14ac:dyDescent="0.25">
      <c r="A105" s="123"/>
      <c r="B105" s="138" t="s">
        <v>232</v>
      </c>
      <c r="C105" s="130"/>
      <c r="D105" s="139">
        <f>SUM(D89,D91,D93,D95,D97,D99,D101,D103)</f>
        <v>0</v>
      </c>
      <c r="E105" s="130"/>
      <c r="F105" s="140"/>
      <c r="G105" s="130"/>
      <c r="H105" s="140"/>
      <c r="I105" s="132" t="s">
        <v>224</v>
      </c>
      <c r="J105" s="118">
        <f>SUM(J89,J91,J93,J95,J97,J99,J101,J103)</f>
        <v>0</v>
      </c>
      <c r="K105" s="122"/>
    </row>
    <row r="106" spans="1:11" ht="3.95" customHeight="1" x14ac:dyDescent="0.2">
      <c r="A106" s="123"/>
      <c r="B106" s="141"/>
      <c r="C106" s="141"/>
      <c r="D106" s="141"/>
      <c r="E106" s="141"/>
      <c r="F106" s="141"/>
      <c r="G106" s="141"/>
      <c r="H106" s="141"/>
      <c r="I106" s="141"/>
      <c r="J106" s="141"/>
      <c r="K106" s="122"/>
    </row>
    <row r="109" spans="1:11" ht="3.95" customHeight="1" thickBot="1" x14ac:dyDescent="0.25">
      <c r="A109" s="120"/>
      <c r="B109" s="121"/>
      <c r="C109" s="122"/>
      <c r="D109" s="122"/>
      <c r="E109" s="122"/>
      <c r="F109" s="122"/>
      <c r="G109" s="122"/>
      <c r="H109" s="122"/>
      <c r="I109" s="122"/>
      <c r="J109" s="122"/>
      <c r="K109" s="122"/>
    </row>
    <row r="110" spans="1:11" ht="13.5" thickBot="1" x14ac:dyDescent="0.25">
      <c r="A110" s="123"/>
      <c r="B110" s="117" t="s">
        <v>216</v>
      </c>
      <c r="C110" s="124"/>
      <c r="D110" s="252"/>
      <c r="E110" s="253"/>
      <c r="F110" s="253"/>
      <c r="G110" s="253"/>
      <c r="H110" s="254"/>
      <c r="I110" s="112"/>
      <c r="J110" s="111"/>
      <c r="K110" s="125"/>
    </row>
    <row r="111" spans="1:11" ht="13.5" thickBot="1" x14ac:dyDescent="0.25">
      <c r="A111" s="123"/>
      <c r="B111" s="111"/>
      <c r="C111" s="112"/>
      <c r="D111" s="111"/>
      <c r="E111" s="112"/>
      <c r="F111" s="111"/>
      <c r="G111" s="112"/>
      <c r="H111" s="111"/>
      <c r="I111" s="112"/>
      <c r="J111" s="111"/>
      <c r="K111" s="122"/>
    </row>
    <row r="112" spans="1:11" ht="13.5" thickBot="1" x14ac:dyDescent="0.25">
      <c r="A112" s="126"/>
      <c r="B112" s="117" t="s">
        <v>217</v>
      </c>
      <c r="C112" s="127"/>
      <c r="D112" s="117" t="s">
        <v>218</v>
      </c>
      <c r="E112" s="127"/>
      <c r="F112" s="117" t="s">
        <v>219</v>
      </c>
      <c r="G112" s="127"/>
      <c r="H112" s="117" t="s">
        <v>220</v>
      </c>
      <c r="I112" s="127"/>
      <c r="J112" s="117" t="s">
        <v>221</v>
      </c>
      <c r="K112" s="128"/>
    </row>
    <row r="113" spans="1:11" x14ac:dyDescent="0.2">
      <c r="A113" s="123"/>
      <c r="B113" s="130"/>
      <c r="C113" s="130"/>
      <c r="D113" s="130"/>
      <c r="E113" s="130"/>
      <c r="F113" s="130"/>
      <c r="G113" s="130"/>
      <c r="H113" s="130"/>
      <c r="I113" s="130"/>
      <c r="J113" s="130"/>
      <c r="K113" s="122"/>
    </row>
    <row r="114" spans="1:11" x14ac:dyDescent="0.2">
      <c r="A114" s="123"/>
      <c r="B114" s="131" t="s">
        <v>222</v>
      </c>
      <c r="C114" s="132"/>
      <c r="D114" s="133"/>
      <c r="E114" s="132" t="s">
        <v>223</v>
      </c>
      <c r="F114" s="134"/>
      <c r="G114" s="132" t="s">
        <v>223</v>
      </c>
      <c r="H114" s="135">
        <v>12</v>
      </c>
      <c r="I114" s="132" t="s">
        <v>224</v>
      </c>
      <c r="J114" s="136">
        <f>(D114*F114*H114)</f>
        <v>0</v>
      </c>
      <c r="K114" s="125"/>
    </row>
    <row r="115" spans="1:11" x14ac:dyDescent="0.2">
      <c r="A115" s="123"/>
      <c r="B115" s="137"/>
      <c r="C115" s="130"/>
      <c r="D115" s="130"/>
      <c r="E115" s="130"/>
      <c r="F115" s="130"/>
      <c r="G115" s="130"/>
      <c r="H115" s="130"/>
      <c r="I115" s="130"/>
      <c r="J115" s="130"/>
      <c r="K115" s="122"/>
    </row>
    <row r="116" spans="1:11" x14ac:dyDescent="0.2">
      <c r="A116" s="123"/>
      <c r="B116" s="131" t="s">
        <v>225</v>
      </c>
      <c r="C116" s="132"/>
      <c r="D116" s="133"/>
      <c r="E116" s="132" t="s">
        <v>223</v>
      </c>
      <c r="F116" s="134"/>
      <c r="G116" s="132" t="s">
        <v>223</v>
      </c>
      <c r="H116" s="135">
        <v>12</v>
      </c>
      <c r="I116" s="132" t="s">
        <v>224</v>
      </c>
      <c r="J116" s="136">
        <f>(D116*F116*H116)</f>
        <v>0</v>
      </c>
      <c r="K116" s="125"/>
    </row>
    <row r="117" spans="1:11" x14ac:dyDescent="0.2">
      <c r="A117" s="123"/>
      <c r="B117" s="137"/>
      <c r="C117" s="130"/>
      <c r="D117" s="130"/>
      <c r="E117" s="130"/>
      <c r="F117" s="130"/>
      <c r="G117" s="130"/>
      <c r="H117" s="130"/>
      <c r="I117" s="130"/>
      <c r="J117" s="130"/>
      <c r="K117" s="122"/>
    </row>
    <row r="118" spans="1:11" x14ac:dyDescent="0.2">
      <c r="A118" s="123"/>
      <c r="B118" s="131" t="s">
        <v>226</v>
      </c>
      <c r="C118" s="132"/>
      <c r="D118" s="133"/>
      <c r="E118" s="132" t="s">
        <v>223</v>
      </c>
      <c r="F118" s="134"/>
      <c r="G118" s="132" t="s">
        <v>223</v>
      </c>
      <c r="H118" s="135">
        <v>12</v>
      </c>
      <c r="I118" s="132" t="s">
        <v>224</v>
      </c>
      <c r="J118" s="136">
        <f>(D118*F118*H118)</f>
        <v>0</v>
      </c>
      <c r="K118" s="125"/>
    </row>
    <row r="119" spans="1:11" x14ac:dyDescent="0.2">
      <c r="A119" s="123"/>
      <c r="B119" s="137"/>
      <c r="C119" s="130"/>
      <c r="D119" s="130"/>
      <c r="E119" s="130"/>
      <c r="F119" s="130"/>
      <c r="G119" s="130"/>
      <c r="H119" s="130"/>
      <c r="I119" s="130"/>
      <c r="J119" s="130"/>
      <c r="K119" s="122"/>
    </row>
    <row r="120" spans="1:11" x14ac:dyDescent="0.2">
      <c r="A120" s="123"/>
      <c r="B120" s="131" t="s">
        <v>227</v>
      </c>
      <c r="C120" s="132"/>
      <c r="D120" s="133"/>
      <c r="E120" s="132" t="s">
        <v>223</v>
      </c>
      <c r="F120" s="134"/>
      <c r="G120" s="132" t="s">
        <v>223</v>
      </c>
      <c r="H120" s="135">
        <v>12</v>
      </c>
      <c r="I120" s="132" t="s">
        <v>224</v>
      </c>
      <c r="J120" s="136">
        <f>(D120*F120*H120)</f>
        <v>0</v>
      </c>
      <c r="K120" s="125"/>
    </row>
    <row r="121" spans="1:11" x14ac:dyDescent="0.2">
      <c r="A121" s="123"/>
      <c r="B121" s="137"/>
      <c r="C121" s="130"/>
      <c r="D121" s="130"/>
      <c r="E121" s="130"/>
      <c r="F121" s="130"/>
      <c r="G121" s="130"/>
      <c r="H121" s="130"/>
      <c r="I121" s="130"/>
      <c r="J121" s="130"/>
      <c r="K121" s="122"/>
    </row>
    <row r="122" spans="1:11" x14ac:dyDescent="0.2">
      <c r="A122" s="123"/>
      <c r="B122" s="131" t="s">
        <v>228</v>
      </c>
      <c r="C122" s="132"/>
      <c r="D122" s="133"/>
      <c r="E122" s="132" t="s">
        <v>223</v>
      </c>
      <c r="F122" s="134"/>
      <c r="G122" s="132" t="s">
        <v>223</v>
      </c>
      <c r="H122" s="135">
        <v>12</v>
      </c>
      <c r="I122" s="132" t="s">
        <v>224</v>
      </c>
      <c r="J122" s="136">
        <f>(D122*F122*H122)</f>
        <v>0</v>
      </c>
      <c r="K122" s="125"/>
    </row>
    <row r="123" spans="1:11" x14ac:dyDescent="0.2">
      <c r="A123" s="123"/>
      <c r="B123" s="137"/>
      <c r="C123" s="130"/>
      <c r="D123" s="130"/>
      <c r="E123" s="130"/>
      <c r="F123" s="130"/>
      <c r="G123" s="130"/>
      <c r="H123" s="130"/>
      <c r="I123" s="130"/>
      <c r="J123" s="130"/>
      <c r="K123" s="122"/>
    </row>
    <row r="124" spans="1:11" x14ac:dyDescent="0.2">
      <c r="A124" s="123"/>
      <c r="B124" s="131" t="s">
        <v>229</v>
      </c>
      <c r="C124" s="132"/>
      <c r="D124" s="133"/>
      <c r="E124" s="132" t="s">
        <v>223</v>
      </c>
      <c r="F124" s="134"/>
      <c r="G124" s="132" t="s">
        <v>223</v>
      </c>
      <c r="H124" s="135">
        <v>12</v>
      </c>
      <c r="I124" s="132" t="s">
        <v>224</v>
      </c>
      <c r="J124" s="136">
        <f>(D124*F124*H124)</f>
        <v>0</v>
      </c>
      <c r="K124" s="125"/>
    </row>
    <row r="125" spans="1:11" x14ac:dyDescent="0.2">
      <c r="A125" s="123"/>
      <c r="B125" s="137"/>
      <c r="C125" s="130"/>
      <c r="D125" s="130"/>
      <c r="E125" s="130"/>
      <c r="F125" s="130"/>
      <c r="G125" s="130"/>
      <c r="H125" s="130"/>
      <c r="I125" s="130"/>
      <c r="J125" s="130"/>
      <c r="K125" s="122"/>
    </row>
    <row r="126" spans="1:11" x14ac:dyDescent="0.2">
      <c r="A126" s="123"/>
      <c r="B126" s="131" t="s">
        <v>230</v>
      </c>
      <c r="C126" s="132"/>
      <c r="D126" s="133"/>
      <c r="E126" s="132" t="s">
        <v>223</v>
      </c>
      <c r="F126" s="134"/>
      <c r="G126" s="132" t="s">
        <v>223</v>
      </c>
      <c r="H126" s="135">
        <v>12</v>
      </c>
      <c r="I126" s="132" t="s">
        <v>224</v>
      </c>
      <c r="J126" s="136">
        <f>(D126*F126*H126)</f>
        <v>0</v>
      </c>
      <c r="K126" s="125"/>
    </row>
    <row r="127" spans="1:11" x14ac:dyDescent="0.2">
      <c r="A127" s="123"/>
      <c r="B127" s="137"/>
      <c r="C127" s="130"/>
      <c r="D127" s="130"/>
      <c r="E127" s="130"/>
      <c r="F127" s="130"/>
      <c r="G127" s="130"/>
      <c r="H127" s="130"/>
      <c r="I127" s="130"/>
      <c r="J127" s="130"/>
      <c r="K127" s="122"/>
    </row>
    <row r="128" spans="1:11" x14ac:dyDescent="0.2">
      <c r="A128" s="123"/>
      <c r="B128" s="131" t="s">
        <v>231</v>
      </c>
      <c r="C128" s="132"/>
      <c r="D128" s="133"/>
      <c r="E128" s="132" t="s">
        <v>223</v>
      </c>
      <c r="F128" s="134"/>
      <c r="G128" s="132" t="s">
        <v>223</v>
      </c>
      <c r="H128" s="135">
        <v>12</v>
      </c>
      <c r="I128" s="132" t="s">
        <v>224</v>
      </c>
      <c r="J128" s="136">
        <f>(D128*F128*H128)</f>
        <v>0</v>
      </c>
      <c r="K128" s="125"/>
    </row>
    <row r="129" spans="1:11" ht="13.5" thickBot="1" x14ac:dyDescent="0.25">
      <c r="A129" s="123"/>
      <c r="B129" s="130"/>
      <c r="C129" s="130"/>
      <c r="D129" s="130"/>
      <c r="E129" s="130"/>
      <c r="F129" s="130"/>
      <c r="G129" s="130"/>
      <c r="H129" s="130"/>
      <c r="I129" s="130"/>
      <c r="J129" s="130"/>
      <c r="K129" s="122"/>
    </row>
    <row r="130" spans="1:11" ht="13.5" thickBot="1" x14ac:dyDescent="0.25">
      <c r="A130" s="123"/>
      <c r="B130" s="138" t="s">
        <v>232</v>
      </c>
      <c r="C130" s="130"/>
      <c r="D130" s="139">
        <f>SUM(D114,D116,D118,D120,D122,D124,D126,D128)</f>
        <v>0</v>
      </c>
      <c r="E130" s="130"/>
      <c r="F130" s="140"/>
      <c r="G130" s="130"/>
      <c r="H130" s="140"/>
      <c r="I130" s="132" t="s">
        <v>224</v>
      </c>
      <c r="J130" s="118">
        <f>SUM(J114,J116,J118,J120,J122,J124,J126,J128)</f>
        <v>0</v>
      </c>
      <c r="K130" s="122"/>
    </row>
    <row r="131" spans="1:11" ht="3.95" customHeight="1" x14ac:dyDescent="0.2">
      <c r="A131" s="123"/>
      <c r="B131" s="141"/>
      <c r="C131" s="141"/>
      <c r="D131" s="141"/>
      <c r="E131" s="141"/>
      <c r="F131" s="141"/>
      <c r="G131" s="141"/>
      <c r="H131" s="141"/>
      <c r="I131" s="141"/>
      <c r="J131" s="141"/>
      <c r="K131" s="122"/>
    </row>
    <row r="134" spans="1:11" ht="3.95" customHeight="1" thickBot="1" x14ac:dyDescent="0.25">
      <c r="A134" s="120"/>
      <c r="B134" s="121"/>
      <c r="C134" s="122"/>
      <c r="D134" s="122"/>
      <c r="E134" s="122"/>
      <c r="F134" s="122"/>
      <c r="G134" s="122"/>
      <c r="H134" s="122"/>
      <c r="I134" s="122"/>
      <c r="J134" s="122"/>
      <c r="K134" s="122"/>
    </row>
    <row r="135" spans="1:11" ht="13.5" thickBot="1" x14ac:dyDescent="0.25">
      <c r="A135" s="123"/>
      <c r="B135" s="117" t="s">
        <v>216</v>
      </c>
      <c r="C135" s="124"/>
      <c r="D135" s="252"/>
      <c r="E135" s="253"/>
      <c r="F135" s="253"/>
      <c r="G135" s="253"/>
      <c r="H135" s="254"/>
      <c r="I135" s="112"/>
      <c r="J135" s="111"/>
      <c r="K135" s="125"/>
    </row>
    <row r="136" spans="1:11" ht="13.5" thickBot="1" x14ac:dyDescent="0.25">
      <c r="A136" s="123"/>
      <c r="B136" s="111"/>
      <c r="C136" s="112"/>
      <c r="D136" s="111"/>
      <c r="E136" s="112"/>
      <c r="F136" s="111"/>
      <c r="G136" s="112"/>
      <c r="H136" s="111"/>
      <c r="I136" s="112"/>
      <c r="J136" s="111"/>
      <c r="K136" s="122"/>
    </row>
    <row r="137" spans="1:11" ht="13.5" thickBot="1" x14ac:dyDescent="0.25">
      <c r="A137" s="126"/>
      <c r="B137" s="117" t="s">
        <v>217</v>
      </c>
      <c r="C137" s="127"/>
      <c r="D137" s="117" t="s">
        <v>218</v>
      </c>
      <c r="E137" s="127"/>
      <c r="F137" s="117" t="s">
        <v>219</v>
      </c>
      <c r="G137" s="127"/>
      <c r="H137" s="117" t="s">
        <v>220</v>
      </c>
      <c r="I137" s="127"/>
      <c r="J137" s="117" t="s">
        <v>221</v>
      </c>
      <c r="K137" s="128"/>
    </row>
    <row r="138" spans="1:11" x14ac:dyDescent="0.2">
      <c r="A138" s="123"/>
      <c r="B138" s="130"/>
      <c r="C138" s="130"/>
      <c r="D138" s="130"/>
      <c r="E138" s="130"/>
      <c r="F138" s="130"/>
      <c r="G138" s="130"/>
      <c r="H138" s="130"/>
      <c r="I138" s="130"/>
      <c r="J138" s="130"/>
      <c r="K138" s="122"/>
    </row>
    <row r="139" spans="1:11" x14ac:dyDescent="0.2">
      <c r="A139" s="123"/>
      <c r="B139" s="131" t="s">
        <v>222</v>
      </c>
      <c r="C139" s="132"/>
      <c r="D139" s="133"/>
      <c r="E139" s="132" t="s">
        <v>223</v>
      </c>
      <c r="F139" s="134"/>
      <c r="G139" s="132" t="s">
        <v>223</v>
      </c>
      <c r="H139" s="135">
        <v>12</v>
      </c>
      <c r="I139" s="132" t="s">
        <v>224</v>
      </c>
      <c r="J139" s="136">
        <f>(D139*F139*H139)</f>
        <v>0</v>
      </c>
      <c r="K139" s="125"/>
    </row>
    <row r="140" spans="1:11" x14ac:dyDescent="0.2">
      <c r="A140" s="123"/>
      <c r="B140" s="137"/>
      <c r="C140" s="130"/>
      <c r="D140" s="130"/>
      <c r="E140" s="130"/>
      <c r="F140" s="130"/>
      <c r="G140" s="130"/>
      <c r="H140" s="130"/>
      <c r="I140" s="130"/>
      <c r="J140" s="130"/>
      <c r="K140" s="122"/>
    </row>
    <row r="141" spans="1:11" x14ac:dyDescent="0.2">
      <c r="A141" s="123"/>
      <c r="B141" s="131" t="s">
        <v>225</v>
      </c>
      <c r="C141" s="132"/>
      <c r="D141" s="133"/>
      <c r="E141" s="132" t="s">
        <v>223</v>
      </c>
      <c r="F141" s="134"/>
      <c r="G141" s="132" t="s">
        <v>223</v>
      </c>
      <c r="H141" s="135">
        <v>12</v>
      </c>
      <c r="I141" s="132" t="s">
        <v>224</v>
      </c>
      <c r="J141" s="136">
        <f>(D141*F141*H141)</f>
        <v>0</v>
      </c>
      <c r="K141" s="125"/>
    </row>
    <row r="142" spans="1:11" x14ac:dyDescent="0.2">
      <c r="A142" s="123"/>
      <c r="B142" s="137"/>
      <c r="C142" s="130"/>
      <c r="D142" s="130"/>
      <c r="E142" s="130"/>
      <c r="F142" s="130"/>
      <c r="G142" s="130"/>
      <c r="H142" s="130"/>
      <c r="I142" s="130"/>
      <c r="J142" s="130"/>
      <c r="K142" s="122"/>
    </row>
    <row r="143" spans="1:11" x14ac:dyDescent="0.2">
      <c r="A143" s="123"/>
      <c r="B143" s="131" t="s">
        <v>226</v>
      </c>
      <c r="C143" s="132"/>
      <c r="D143" s="133"/>
      <c r="E143" s="132" t="s">
        <v>223</v>
      </c>
      <c r="F143" s="134"/>
      <c r="G143" s="132" t="s">
        <v>223</v>
      </c>
      <c r="H143" s="135">
        <v>12</v>
      </c>
      <c r="I143" s="132" t="s">
        <v>224</v>
      </c>
      <c r="J143" s="136">
        <f>(D143*F143*H143)</f>
        <v>0</v>
      </c>
      <c r="K143" s="125"/>
    </row>
    <row r="144" spans="1:11" x14ac:dyDescent="0.2">
      <c r="A144" s="123"/>
      <c r="B144" s="137"/>
      <c r="C144" s="130"/>
      <c r="D144" s="130"/>
      <c r="E144" s="130"/>
      <c r="F144" s="130"/>
      <c r="G144" s="130"/>
      <c r="H144" s="130"/>
      <c r="I144" s="130"/>
      <c r="J144" s="130"/>
      <c r="K144" s="122"/>
    </row>
    <row r="145" spans="1:11" x14ac:dyDescent="0.2">
      <c r="A145" s="123"/>
      <c r="B145" s="131" t="s">
        <v>227</v>
      </c>
      <c r="C145" s="132"/>
      <c r="D145" s="133"/>
      <c r="E145" s="132" t="s">
        <v>223</v>
      </c>
      <c r="F145" s="134"/>
      <c r="G145" s="132" t="s">
        <v>223</v>
      </c>
      <c r="H145" s="135">
        <v>12</v>
      </c>
      <c r="I145" s="132" t="s">
        <v>224</v>
      </c>
      <c r="J145" s="136">
        <f>(D145*F145*H145)</f>
        <v>0</v>
      </c>
      <c r="K145" s="125"/>
    </row>
    <row r="146" spans="1:11" x14ac:dyDescent="0.2">
      <c r="A146" s="123"/>
      <c r="B146" s="137"/>
      <c r="C146" s="130"/>
      <c r="D146" s="130"/>
      <c r="E146" s="130"/>
      <c r="F146" s="130"/>
      <c r="G146" s="130"/>
      <c r="H146" s="130"/>
      <c r="I146" s="130"/>
      <c r="J146" s="130"/>
      <c r="K146" s="122"/>
    </row>
    <row r="147" spans="1:11" x14ac:dyDescent="0.2">
      <c r="A147" s="123"/>
      <c r="B147" s="131" t="s">
        <v>228</v>
      </c>
      <c r="C147" s="132"/>
      <c r="D147" s="133"/>
      <c r="E147" s="132" t="s">
        <v>223</v>
      </c>
      <c r="F147" s="134"/>
      <c r="G147" s="132" t="s">
        <v>223</v>
      </c>
      <c r="H147" s="135">
        <v>12</v>
      </c>
      <c r="I147" s="132" t="s">
        <v>224</v>
      </c>
      <c r="J147" s="136">
        <f>(D147*F147*H147)</f>
        <v>0</v>
      </c>
      <c r="K147" s="125"/>
    </row>
    <row r="148" spans="1:11" x14ac:dyDescent="0.2">
      <c r="A148" s="123"/>
      <c r="B148" s="137"/>
      <c r="C148" s="130"/>
      <c r="D148" s="130"/>
      <c r="E148" s="130"/>
      <c r="F148" s="130"/>
      <c r="G148" s="130"/>
      <c r="H148" s="130"/>
      <c r="I148" s="130"/>
      <c r="J148" s="130"/>
      <c r="K148" s="122"/>
    </row>
    <row r="149" spans="1:11" x14ac:dyDescent="0.2">
      <c r="A149" s="123"/>
      <c r="B149" s="131" t="s">
        <v>229</v>
      </c>
      <c r="C149" s="132"/>
      <c r="D149" s="133"/>
      <c r="E149" s="132" t="s">
        <v>223</v>
      </c>
      <c r="F149" s="134"/>
      <c r="G149" s="132" t="s">
        <v>223</v>
      </c>
      <c r="H149" s="135">
        <v>12</v>
      </c>
      <c r="I149" s="132" t="s">
        <v>224</v>
      </c>
      <c r="J149" s="136">
        <f>(D149*F149*H149)</f>
        <v>0</v>
      </c>
      <c r="K149" s="125"/>
    </row>
    <row r="150" spans="1:11" x14ac:dyDescent="0.2">
      <c r="A150" s="123"/>
      <c r="B150" s="137"/>
      <c r="C150" s="130"/>
      <c r="D150" s="130"/>
      <c r="E150" s="130"/>
      <c r="F150" s="130"/>
      <c r="G150" s="130"/>
      <c r="H150" s="130"/>
      <c r="I150" s="130"/>
      <c r="J150" s="130"/>
      <c r="K150" s="122"/>
    </row>
    <row r="151" spans="1:11" x14ac:dyDescent="0.2">
      <c r="A151" s="123"/>
      <c r="B151" s="131" t="s">
        <v>230</v>
      </c>
      <c r="C151" s="132"/>
      <c r="D151" s="133"/>
      <c r="E151" s="132" t="s">
        <v>223</v>
      </c>
      <c r="F151" s="134"/>
      <c r="G151" s="132" t="s">
        <v>223</v>
      </c>
      <c r="H151" s="135">
        <v>12</v>
      </c>
      <c r="I151" s="132" t="s">
        <v>224</v>
      </c>
      <c r="J151" s="136">
        <f>(D151*F151*H151)</f>
        <v>0</v>
      </c>
      <c r="K151" s="125"/>
    </row>
    <row r="152" spans="1:11" x14ac:dyDescent="0.2">
      <c r="A152" s="123"/>
      <c r="B152" s="137"/>
      <c r="C152" s="130"/>
      <c r="D152" s="130"/>
      <c r="E152" s="130"/>
      <c r="F152" s="130"/>
      <c r="G152" s="130"/>
      <c r="H152" s="130"/>
      <c r="I152" s="130"/>
      <c r="J152" s="130"/>
      <c r="K152" s="122"/>
    </row>
    <row r="153" spans="1:11" x14ac:dyDescent="0.2">
      <c r="A153" s="123"/>
      <c r="B153" s="131" t="s">
        <v>231</v>
      </c>
      <c r="C153" s="132"/>
      <c r="D153" s="133"/>
      <c r="E153" s="132" t="s">
        <v>223</v>
      </c>
      <c r="F153" s="134"/>
      <c r="G153" s="132" t="s">
        <v>223</v>
      </c>
      <c r="H153" s="135">
        <v>12</v>
      </c>
      <c r="I153" s="132" t="s">
        <v>224</v>
      </c>
      <c r="J153" s="136">
        <f>(D153*F153*H153)</f>
        <v>0</v>
      </c>
      <c r="K153" s="125"/>
    </row>
    <row r="154" spans="1:11" ht="13.5" thickBot="1" x14ac:dyDescent="0.25">
      <c r="A154" s="123"/>
      <c r="B154" s="130"/>
      <c r="C154" s="130"/>
      <c r="D154" s="130"/>
      <c r="E154" s="130"/>
      <c r="F154" s="130"/>
      <c r="G154" s="130"/>
      <c r="H154" s="130"/>
      <c r="I154" s="130"/>
      <c r="J154" s="130"/>
      <c r="K154" s="122"/>
    </row>
    <row r="155" spans="1:11" ht="13.5" thickBot="1" x14ac:dyDescent="0.25">
      <c r="A155" s="123"/>
      <c r="B155" s="138" t="s">
        <v>232</v>
      </c>
      <c r="C155" s="130"/>
      <c r="D155" s="139">
        <f>SUM(D139,D141,D143,D145,D147,D149,D151,D153)</f>
        <v>0</v>
      </c>
      <c r="E155" s="130"/>
      <c r="F155" s="140"/>
      <c r="G155" s="130"/>
      <c r="H155" s="140"/>
      <c r="I155" s="132" t="s">
        <v>224</v>
      </c>
      <c r="J155" s="118">
        <f>SUM(J139,J141,J143,J145,J147,J149,J151,J153)</f>
        <v>0</v>
      </c>
      <c r="K155" s="122"/>
    </row>
    <row r="156" spans="1:11" ht="3.95" customHeight="1" x14ac:dyDescent="0.2">
      <c r="A156" s="123"/>
      <c r="B156" s="141"/>
      <c r="C156" s="141"/>
      <c r="D156" s="141"/>
      <c r="E156" s="141"/>
      <c r="F156" s="141"/>
      <c r="G156" s="141"/>
      <c r="H156" s="141"/>
      <c r="I156" s="141"/>
      <c r="J156" s="141"/>
      <c r="K156" s="122"/>
    </row>
    <row r="159" spans="1:11" ht="3.95" customHeight="1" thickBot="1" x14ac:dyDescent="0.25">
      <c r="A159" s="120"/>
      <c r="B159" s="121"/>
      <c r="C159" s="122"/>
      <c r="D159" s="122"/>
      <c r="E159" s="122"/>
      <c r="F159" s="122"/>
      <c r="G159" s="122"/>
      <c r="H159" s="122"/>
      <c r="I159" s="122"/>
      <c r="J159" s="122"/>
      <c r="K159" s="122"/>
    </row>
    <row r="160" spans="1:11" ht="13.5" thickBot="1" x14ac:dyDescent="0.25">
      <c r="A160" s="123"/>
      <c r="B160" s="117" t="s">
        <v>216</v>
      </c>
      <c r="C160" s="124"/>
      <c r="D160" s="252"/>
      <c r="E160" s="253"/>
      <c r="F160" s="253"/>
      <c r="G160" s="253"/>
      <c r="H160" s="254"/>
      <c r="I160" s="112"/>
      <c r="J160" s="111"/>
      <c r="K160" s="125"/>
    </row>
    <row r="161" spans="1:11" ht="13.5" thickBot="1" x14ac:dyDescent="0.25">
      <c r="A161" s="123"/>
      <c r="B161" s="111"/>
      <c r="C161" s="112"/>
      <c r="D161" s="111"/>
      <c r="E161" s="112"/>
      <c r="F161" s="111"/>
      <c r="G161" s="112"/>
      <c r="H161" s="111"/>
      <c r="I161" s="112"/>
      <c r="J161" s="111"/>
      <c r="K161" s="122"/>
    </row>
    <row r="162" spans="1:11" ht="13.5" thickBot="1" x14ac:dyDescent="0.25">
      <c r="A162" s="126"/>
      <c r="B162" s="117" t="s">
        <v>217</v>
      </c>
      <c r="C162" s="127"/>
      <c r="D162" s="117" t="s">
        <v>218</v>
      </c>
      <c r="E162" s="127"/>
      <c r="F162" s="117" t="s">
        <v>219</v>
      </c>
      <c r="G162" s="127"/>
      <c r="H162" s="117" t="s">
        <v>220</v>
      </c>
      <c r="I162" s="127"/>
      <c r="J162" s="117" t="s">
        <v>221</v>
      </c>
      <c r="K162" s="128"/>
    </row>
    <row r="163" spans="1:11" x14ac:dyDescent="0.2">
      <c r="A163" s="123"/>
      <c r="B163" s="130"/>
      <c r="C163" s="130"/>
      <c r="D163" s="130"/>
      <c r="E163" s="130"/>
      <c r="F163" s="130"/>
      <c r="G163" s="130"/>
      <c r="H163" s="130"/>
      <c r="I163" s="130"/>
      <c r="J163" s="130"/>
      <c r="K163" s="122"/>
    </row>
    <row r="164" spans="1:11" x14ac:dyDescent="0.2">
      <c r="A164" s="123"/>
      <c r="B164" s="131" t="s">
        <v>222</v>
      </c>
      <c r="C164" s="132"/>
      <c r="D164" s="133"/>
      <c r="E164" s="132" t="s">
        <v>223</v>
      </c>
      <c r="F164" s="134"/>
      <c r="G164" s="132" t="s">
        <v>223</v>
      </c>
      <c r="H164" s="135">
        <v>12</v>
      </c>
      <c r="I164" s="132" t="s">
        <v>224</v>
      </c>
      <c r="J164" s="136">
        <f>(D164*F164*H164)</f>
        <v>0</v>
      </c>
      <c r="K164" s="125"/>
    </row>
    <row r="165" spans="1:11" x14ac:dyDescent="0.2">
      <c r="A165" s="123"/>
      <c r="B165" s="137"/>
      <c r="C165" s="130"/>
      <c r="D165" s="130"/>
      <c r="E165" s="130"/>
      <c r="F165" s="130"/>
      <c r="G165" s="130"/>
      <c r="H165" s="130"/>
      <c r="I165" s="130"/>
      <c r="J165" s="130"/>
      <c r="K165" s="122"/>
    </row>
    <row r="166" spans="1:11" x14ac:dyDescent="0.2">
      <c r="A166" s="123"/>
      <c r="B166" s="131" t="s">
        <v>225</v>
      </c>
      <c r="C166" s="132"/>
      <c r="D166" s="133"/>
      <c r="E166" s="132" t="s">
        <v>223</v>
      </c>
      <c r="F166" s="134"/>
      <c r="G166" s="132" t="s">
        <v>223</v>
      </c>
      <c r="H166" s="135">
        <v>12</v>
      </c>
      <c r="I166" s="132" t="s">
        <v>224</v>
      </c>
      <c r="J166" s="136">
        <f>(D166*F166*H166)</f>
        <v>0</v>
      </c>
      <c r="K166" s="125"/>
    </row>
    <row r="167" spans="1:11" x14ac:dyDescent="0.2">
      <c r="A167" s="123"/>
      <c r="B167" s="137"/>
      <c r="C167" s="130"/>
      <c r="D167" s="130"/>
      <c r="E167" s="130"/>
      <c r="F167" s="130"/>
      <c r="G167" s="130"/>
      <c r="H167" s="130"/>
      <c r="I167" s="130"/>
      <c r="J167" s="130"/>
      <c r="K167" s="122"/>
    </row>
    <row r="168" spans="1:11" x14ac:dyDescent="0.2">
      <c r="A168" s="123"/>
      <c r="B168" s="131" t="s">
        <v>226</v>
      </c>
      <c r="C168" s="132"/>
      <c r="D168" s="133"/>
      <c r="E168" s="132" t="s">
        <v>223</v>
      </c>
      <c r="F168" s="134"/>
      <c r="G168" s="132" t="s">
        <v>223</v>
      </c>
      <c r="H168" s="135">
        <v>12</v>
      </c>
      <c r="I168" s="132" t="s">
        <v>224</v>
      </c>
      <c r="J168" s="136">
        <f>(D168*F168*H168)</f>
        <v>0</v>
      </c>
      <c r="K168" s="125"/>
    </row>
    <row r="169" spans="1:11" x14ac:dyDescent="0.2">
      <c r="A169" s="123"/>
      <c r="B169" s="137"/>
      <c r="C169" s="130"/>
      <c r="D169" s="130"/>
      <c r="E169" s="130"/>
      <c r="F169" s="130"/>
      <c r="G169" s="130"/>
      <c r="H169" s="130"/>
      <c r="I169" s="130"/>
      <c r="J169" s="130"/>
      <c r="K169" s="122"/>
    </row>
    <row r="170" spans="1:11" x14ac:dyDescent="0.2">
      <c r="A170" s="123"/>
      <c r="B170" s="131" t="s">
        <v>227</v>
      </c>
      <c r="C170" s="132"/>
      <c r="D170" s="133"/>
      <c r="E170" s="132" t="s">
        <v>223</v>
      </c>
      <c r="F170" s="134"/>
      <c r="G170" s="132" t="s">
        <v>223</v>
      </c>
      <c r="H170" s="135">
        <v>12</v>
      </c>
      <c r="I170" s="132" t="s">
        <v>224</v>
      </c>
      <c r="J170" s="136">
        <f>(D170*F170*H170)</f>
        <v>0</v>
      </c>
      <c r="K170" s="125"/>
    </row>
    <row r="171" spans="1:11" x14ac:dyDescent="0.2">
      <c r="A171" s="123"/>
      <c r="B171" s="137"/>
      <c r="C171" s="130"/>
      <c r="D171" s="130"/>
      <c r="E171" s="130"/>
      <c r="F171" s="130"/>
      <c r="G171" s="130"/>
      <c r="H171" s="130"/>
      <c r="I171" s="130"/>
      <c r="J171" s="130"/>
      <c r="K171" s="122"/>
    </row>
    <row r="172" spans="1:11" x14ac:dyDescent="0.2">
      <c r="A172" s="123"/>
      <c r="B172" s="131" t="s">
        <v>228</v>
      </c>
      <c r="C172" s="132"/>
      <c r="D172" s="133"/>
      <c r="E172" s="132" t="s">
        <v>223</v>
      </c>
      <c r="F172" s="134"/>
      <c r="G172" s="132" t="s">
        <v>223</v>
      </c>
      <c r="H172" s="135">
        <v>12</v>
      </c>
      <c r="I172" s="132" t="s">
        <v>224</v>
      </c>
      <c r="J172" s="136">
        <f>(D172*F172*H172)</f>
        <v>0</v>
      </c>
      <c r="K172" s="125"/>
    </row>
    <row r="173" spans="1:11" x14ac:dyDescent="0.2">
      <c r="A173" s="123"/>
      <c r="B173" s="137"/>
      <c r="C173" s="130"/>
      <c r="D173" s="130"/>
      <c r="E173" s="130"/>
      <c r="F173" s="130"/>
      <c r="G173" s="130"/>
      <c r="H173" s="130"/>
      <c r="I173" s="130"/>
      <c r="J173" s="130"/>
      <c r="K173" s="122"/>
    </row>
    <row r="174" spans="1:11" x14ac:dyDescent="0.2">
      <c r="A174" s="123"/>
      <c r="B174" s="131" t="s">
        <v>229</v>
      </c>
      <c r="C174" s="132"/>
      <c r="D174" s="133"/>
      <c r="E174" s="132" t="s">
        <v>223</v>
      </c>
      <c r="F174" s="134"/>
      <c r="G174" s="132" t="s">
        <v>223</v>
      </c>
      <c r="H174" s="135">
        <v>12</v>
      </c>
      <c r="I174" s="132" t="s">
        <v>224</v>
      </c>
      <c r="J174" s="136">
        <f>(D174*F174*H174)</f>
        <v>0</v>
      </c>
      <c r="K174" s="125"/>
    </row>
    <row r="175" spans="1:11" x14ac:dyDescent="0.2">
      <c r="A175" s="123"/>
      <c r="B175" s="137"/>
      <c r="C175" s="130"/>
      <c r="D175" s="130"/>
      <c r="E175" s="130"/>
      <c r="F175" s="130"/>
      <c r="G175" s="130"/>
      <c r="H175" s="130"/>
      <c r="I175" s="130"/>
      <c r="J175" s="130"/>
      <c r="K175" s="122"/>
    </row>
    <row r="176" spans="1:11" x14ac:dyDescent="0.2">
      <c r="A176" s="123"/>
      <c r="B176" s="131" t="s">
        <v>230</v>
      </c>
      <c r="C176" s="132"/>
      <c r="D176" s="133"/>
      <c r="E176" s="132" t="s">
        <v>223</v>
      </c>
      <c r="F176" s="134"/>
      <c r="G176" s="132" t="s">
        <v>223</v>
      </c>
      <c r="H176" s="135">
        <v>12</v>
      </c>
      <c r="I176" s="132" t="s">
        <v>224</v>
      </c>
      <c r="J176" s="136">
        <f>(D176*F176*H176)</f>
        <v>0</v>
      </c>
      <c r="K176" s="125"/>
    </row>
    <row r="177" spans="1:11" x14ac:dyDescent="0.2">
      <c r="A177" s="123"/>
      <c r="B177" s="137"/>
      <c r="C177" s="130"/>
      <c r="D177" s="130"/>
      <c r="E177" s="130"/>
      <c r="F177" s="130"/>
      <c r="G177" s="130"/>
      <c r="H177" s="130"/>
      <c r="I177" s="130"/>
      <c r="J177" s="130"/>
      <c r="K177" s="122"/>
    </row>
    <row r="178" spans="1:11" x14ac:dyDescent="0.2">
      <c r="A178" s="123"/>
      <c r="B178" s="131" t="s">
        <v>231</v>
      </c>
      <c r="C178" s="132"/>
      <c r="D178" s="133"/>
      <c r="E178" s="132" t="s">
        <v>223</v>
      </c>
      <c r="F178" s="134"/>
      <c r="G178" s="132" t="s">
        <v>223</v>
      </c>
      <c r="H178" s="135">
        <v>12</v>
      </c>
      <c r="I178" s="132" t="s">
        <v>224</v>
      </c>
      <c r="J178" s="136">
        <f>(D178*F178*H178)</f>
        <v>0</v>
      </c>
      <c r="K178" s="125"/>
    </row>
    <row r="179" spans="1:11" ht="13.5" thickBot="1" x14ac:dyDescent="0.25">
      <c r="A179" s="123"/>
      <c r="B179" s="130"/>
      <c r="C179" s="130"/>
      <c r="D179" s="130"/>
      <c r="E179" s="130"/>
      <c r="F179" s="130"/>
      <c r="G179" s="130"/>
      <c r="H179" s="130"/>
      <c r="I179" s="130"/>
      <c r="J179" s="130"/>
      <c r="K179" s="122"/>
    </row>
    <row r="180" spans="1:11" ht="13.5" thickBot="1" x14ac:dyDescent="0.25">
      <c r="A180" s="123"/>
      <c r="B180" s="138" t="s">
        <v>232</v>
      </c>
      <c r="C180" s="130"/>
      <c r="D180" s="139">
        <f>SUM(D164,D166,D168,D170,D172,D174,D176,D178)</f>
        <v>0</v>
      </c>
      <c r="E180" s="130"/>
      <c r="F180" s="140"/>
      <c r="G180" s="130"/>
      <c r="H180" s="140"/>
      <c r="I180" s="132" t="s">
        <v>224</v>
      </c>
      <c r="J180" s="118">
        <f>SUM(J164,J166,J168,J170,J172,J174,J176,J178)</f>
        <v>0</v>
      </c>
      <c r="K180" s="122"/>
    </row>
    <row r="181" spans="1:11" ht="3.95" customHeight="1" x14ac:dyDescent="0.2">
      <c r="A181" s="123"/>
      <c r="B181" s="141"/>
      <c r="C181" s="141"/>
      <c r="D181" s="141"/>
      <c r="E181" s="141"/>
      <c r="F181" s="141"/>
      <c r="G181" s="141"/>
      <c r="H181" s="141"/>
      <c r="I181" s="141"/>
      <c r="J181" s="141"/>
      <c r="K181" s="122"/>
    </row>
    <row r="184" spans="1:11" ht="3.95" customHeight="1" thickBot="1" x14ac:dyDescent="0.25">
      <c r="A184" s="120"/>
      <c r="B184" s="121"/>
      <c r="C184" s="122"/>
      <c r="D184" s="122"/>
      <c r="E184" s="122"/>
      <c r="F184" s="122"/>
      <c r="G184" s="122"/>
      <c r="H184" s="122"/>
      <c r="I184" s="122"/>
      <c r="J184" s="122"/>
      <c r="K184" s="122"/>
    </row>
    <row r="185" spans="1:11" ht="13.5" thickBot="1" x14ac:dyDescent="0.25">
      <c r="A185" s="123"/>
      <c r="B185" s="117" t="s">
        <v>216</v>
      </c>
      <c r="C185" s="124"/>
      <c r="D185" s="252"/>
      <c r="E185" s="253"/>
      <c r="F185" s="253"/>
      <c r="G185" s="253"/>
      <c r="H185" s="254"/>
      <c r="I185" s="112"/>
      <c r="J185" s="111"/>
      <c r="K185" s="125"/>
    </row>
    <row r="186" spans="1:11" ht="13.5" thickBot="1" x14ac:dyDescent="0.25">
      <c r="A186" s="123"/>
      <c r="B186" s="111"/>
      <c r="C186" s="112"/>
      <c r="D186" s="111"/>
      <c r="E186" s="112"/>
      <c r="F186" s="111"/>
      <c r="G186" s="112"/>
      <c r="H186" s="111"/>
      <c r="I186" s="112"/>
      <c r="J186" s="111"/>
      <c r="K186" s="122"/>
    </row>
    <row r="187" spans="1:11" ht="13.5" thickBot="1" x14ac:dyDescent="0.25">
      <c r="A187" s="126"/>
      <c r="B187" s="117" t="s">
        <v>217</v>
      </c>
      <c r="C187" s="127"/>
      <c r="D187" s="117" t="s">
        <v>218</v>
      </c>
      <c r="E187" s="127"/>
      <c r="F187" s="117" t="s">
        <v>219</v>
      </c>
      <c r="G187" s="127"/>
      <c r="H187" s="117" t="s">
        <v>220</v>
      </c>
      <c r="I187" s="127"/>
      <c r="J187" s="117" t="s">
        <v>221</v>
      </c>
      <c r="K187" s="128"/>
    </row>
    <row r="188" spans="1:11" x14ac:dyDescent="0.2">
      <c r="A188" s="123"/>
      <c r="B188" s="130"/>
      <c r="C188" s="130"/>
      <c r="D188" s="130"/>
      <c r="E188" s="130"/>
      <c r="F188" s="130"/>
      <c r="G188" s="130"/>
      <c r="H188" s="130"/>
      <c r="I188" s="130"/>
      <c r="J188" s="130"/>
      <c r="K188" s="122"/>
    </row>
    <row r="189" spans="1:11" x14ac:dyDescent="0.2">
      <c r="A189" s="123"/>
      <c r="B189" s="131" t="s">
        <v>222</v>
      </c>
      <c r="C189" s="132"/>
      <c r="D189" s="133"/>
      <c r="E189" s="132" t="s">
        <v>223</v>
      </c>
      <c r="F189" s="134"/>
      <c r="G189" s="132" t="s">
        <v>223</v>
      </c>
      <c r="H189" s="135">
        <v>12</v>
      </c>
      <c r="I189" s="132" t="s">
        <v>224</v>
      </c>
      <c r="J189" s="136">
        <f>(D189*F189*H189)</f>
        <v>0</v>
      </c>
      <c r="K189" s="125"/>
    </row>
    <row r="190" spans="1:11" x14ac:dyDescent="0.2">
      <c r="A190" s="123"/>
      <c r="B190" s="137"/>
      <c r="C190" s="130"/>
      <c r="D190" s="130"/>
      <c r="E190" s="130"/>
      <c r="F190" s="130"/>
      <c r="G190" s="130"/>
      <c r="H190" s="130"/>
      <c r="I190" s="130"/>
      <c r="J190" s="130"/>
      <c r="K190" s="122"/>
    </row>
    <row r="191" spans="1:11" x14ac:dyDescent="0.2">
      <c r="A191" s="123"/>
      <c r="B191" s="131" t="s">
        <v>225</v>
      </c>
      <c r="C191" s="132"/>
      <c r="D191" s="133"/>
      <c r="E191" s="132" t="s">
        <v>223</v>
      </c>
      <c r="F191" s="134"/>
      <c r="G191" s="132" t="s">
        <v>223</v>
      </c>
      <c r="H191" s="135">
        <v>12</v>
      </c>
      <c r="I191" s="132" t="s">
        <v>224</v>
      </c>
      <c r="J191" s="136">
        <f>(D191*F191*H191)</f>
        <v>0</v>
      </c>
      <c r="K191" s="125"/>
    </row>
    <row r="192" spans="1:11" x14ac:dyDescent="0.2">
      <c r="A192" s="123"/>
      <c r="B192" s="137"/>
      <c r="C192" s="130"/>
      <c r="D192" s="130"/>
      <c r="E192" s="130"/>
      <c r="F192" s="130"/>
      <c r="G192" s="130"/>
      <c r="H192" s="130"/>
      <c r="I192" s="130"/>
      <c r="J192" s="130"/>
      <c r="K192" s="122"/>
    </row>
    <row r="193" spans="1:11" x14ac:dyDescent="0.2">
      <c r="A193" s="123"/>
      <c r="B193" s="131" t="s">
        <v>226</v>
      </c>
      <c r="C193" s="132"/>
      <c r="D193" s="133"/>
      <c r="E193" s="132" t="s">
        <v>223</v>
      </c>
      <c r="F193" s="134"/>
      <c r="G193" s="132" t="s">
        <v>223</v>
      </c>
      <c r="H193" s="135">
        <v>12</v>
      </c>
      <c r="I193" s="132" t="s">
        <v>224</v>
      </c>
      <c r="J193" s="136">
        <f>(D193*F193*H193)</f>
        <v>0</v>
      </c>
      <c r="K193" s="125"/>
    </row>
    <row r="194" spans="1:11" x14ac:dyDescent="0.2">
      <c r="A194" s="123"/>
      <c r="B194" s="137"/>
      <c r="C194" s="130"/>
      <c r="D194" s="130"/>
      <c r="E194" s="130"/>
      <c r="F194" s="130"/>
      <c r="G194" s="130"/>
      <c r="H194" s="130"/>
      <c r="I194" s="130"/>
      <c r="J194" s="130"/>
      <c r="K194" s="122"/>
    </row>
    <row r="195" spans="1:11" x14ac:dyDescent="0.2">
      <c r="A195" s="123"/>
      <c r="B195" s="131" t="s">
        <v>227</v>
      </c>
      <c r="C195" s="132"/>
      <c r="D195" s="133"/>
      <c r="E195" s="132" t="s">
        <v>223</v>
      </c>
      <c r="F195" s="134"/>
      <c r="G195" s="132" t="s">
        <v>223</v>
      </c>
      <c r="H195" s="135">
        <v>12</v>
      </c>
      <c r="I195" s="132" t="s">
        <v>224</v>
      </c>
      <c r="J195" s="136">
        <f>(D195*F195*H195)</f>
        <v>0</v>
      </c>
      <c r="K195" s="125"/>
    </row>
    <row r="196" spans="1:11" x14ac:dyDescent="0.2">
      <c r="A196" s="123"/>
      <c r="B196" s="137"/>
      <c r="C196" s="130"/>
      <c r="D196" s="130"/>
      <c r="E196" s="130"/>
      <c r="F196" s="130"/>
      <c r="G196" s="130"/>
      <c r="H196" s="130"/>
      <c r="I196" s="130"/>
      <c r="J196" s="130"/>
      <c r="K196" s="122"/>
    </row>
    <row r="197" spans="1:11" x14ac:dyDescent="0.2">
      <c r="A197" s="123"/>
      <c r="B197" s="131" t="s">
        <v>228</v>
      </c>
      <c r="C197" s="132"/>
      <c r="D197" s="133"/>
      <c r="E197" s="132" t="s">
        <v>223</v>
      </c>
      <c r="F197" s="134"/>
      <c r="G197" s="132" t="s">
        <v>223</v>
      </c>
      <c r="H197" s="135">
        <v>12</v>
      </c>
      <c r="I197" s="132" t="s">
        <v>224</v>
      </c>
      <c r="J197" s="136">
        <f>(D197*F197*H197)</f>
        <v>0</v>
      </c>
      <c r="K197" s="125"/>
    </row>
    <row r="198" spans="1:11" x14ac:dyDescent="0.2">
      <c r="A198" s="123"/>
      <c r="B198" s="137"/>
      <c r="C198" s="130"/>
      <c r="D198" s="130"/>
      <c r="E198" s="130"/>
      <c r="F198" s="130"/>
      <c r="G198" s="130"/>
      <c r="H198" s="130"/>
      <c r="I198" s="130"/>
      <c r="J198" s="130"/>
      <c r="K198" s="122"/>
    </row>
    <row r="199" spans="1:11" x14ac:dyDescent="0.2">
      <c r="A199" s="123"/>
      <c r="B199" s="131" t="s">
        <v>229</v>
      </c>
      <c r="C199" s="132"/>
      <c r="D199" s="133"/>
      <c r="E199" s="132" t="s">
        <v>223</v>
      </c>
      <c r="F199" s="134"/>
      <c r="G199" s="132" t="s">
        <v>223</v>
      </c>
      <c r="H199" s="135">
        <v>12</v>
      </c>
      <c r="I199" s="132" t="s">
        <v>224</v>
      </c>
      <c r="J199" s="136">
        <f>(D199*F199*H199)</f>
        <v>0</v>
      </c>
      <c r="K199" s="125"/>
    </row>
    <row r="200" spans="1:11" x14ac:dyDescent="0.2">
      <c r="A200" s="123"/>
      <c r="B200" s="137"/>
      <c r="C200" s="130"/>
      <c r="D200" s="130"/>
      <c r="E200" s="130"/>
      <c r="F200" s="130"/>
      <c r="G200" s="130"/>
      <c r="H200" s="130"/>
      <c r="I200" s="130"/>
      <c r="J200" s="130"/>
      <c r="K200" s="122"/>
    </row>
    <row r="201" spans="1:11" x14ac:dyDescent="0.2">
      <c r="A201" s="123"/>
      <c r="B201" s="131" t="s">
        <v>230</v>
      </c>
      <c r="C201" s="132"/>
      <c r="D201" s="133"/>
      <c r="E201" s="132" t="s">
        <v>223</v>
      </c>
      <c r="F201" s="134"/>
      <c r="G201" s="132" t="s">
        <v>223</v>
      </c>
      <c r="H201" s="135">
        <v>12</v>
      </c>
      <c r="I201" s="132" t="s">
        <v>224</v>
      </c>
      <c r="J201" s="136">
        <f>(D201*F201*H201)</f>
        <v>0</v>
      </c>
      <c r="K201" s="125"/>
    </row>
    <row r="202" spans="1:11" x14ac:dyDescent="0.2">
      <c r="A202" s="123"/>
      <c r="B202" s="137"/>
      <c r="C202" s="130"/>
      <c r="D202" s="130"/>
      <c r="E202" s="130"/>
      <c r="F202" s="130"/>
      <c r="G202" s="130"/>
      <c r="H202" s="130"/>
      <c r="I202" s="130"/>
      <c r="J202" s="130"/>
      <c r="K202" s="122"/>
    </row>
    <row r="203" spans="1:11" x14ac:dyDescent="0.2">
      <c r="A203" s="123"/>
      <c r="B203" s="131" t="s">
        <v>231</v>
      </c>
      <c r="C203" s="132"/>
      <c r="D203" s="133"/>
      <c r="E203" s="132" t="s">
        <v>223</v>
      </c>
      <c r="F203" s="134"/>
      <c r="G203" s="132" t="s">
        <v>223</v>
      </c>
      <c r="H203" s="135">
        <v>12</v>
      </c>
      <c r="I203" s="132" t="s">
        <v>224</v>
      </c>
      <c r="J203" s="136">
        <f>(D203*F203*H203)</f>
        <v>0</v>
      </c>
      <c r="K203" s="125"/>
    </row>
    <row r="204" spans="1:11" ht="13.5" thickBot="1" x14ac:dyDescent="0.25">
      <c r="A204" s="123"/>
      <c r="B204" s="130"/>
      <c r="C204" s="130"/>
      <c r="D204" s="130"/>
      <c r="E204" s="130"/>
      <c r="F204" s="130"/>
      <c r="G204" s="130"/>
      <c r="H204" s="130"/>
      <c r="I204" s="130"/>
      <c r="J204" s="130"/>
      <c r="K204" s="122"/>
    </row>
    <row r="205" spans="1:11" ht="13.5" thickBot="1" x14ac:dyDescent="0.25">
      <c r="A205" s="123"/>
      <c r="B205" s="138" t="s">
        <v>232</v>
      </c>
      <c r="C205" s="130"/>
      <c r="D205" s="139">
        <f>SUM(D189,D191,D193,D195,D197,D199,D201,D203)</f>
        <v>0</v>
      </c>
      <c r="E205" s="130"/>
      <c r="F205" s="140"/>
      <c r="G205" s="130"/>
      <c r="H205" s="140"/>
      <c r="I205" s="132" t="s">
        <v>224</v>
      </c>
      <c r="J205" s="118">
        <f>SUM(J189,J191,J193,J195,J197,J199,J201,J203)</f>
        <v>0</v>
      </c>
      <c r="K205" s="122"/>
    </row>
    <row r="206" spans="1:11" ht="3.95" customHeight="1" x14ac:dyDescent="0.2">
      <c r="A206" s="123"/>
      <c r="B206" s="141"/>
      <c r="C206" s="141"/>
      <c r="D206" s="141"/>
      <c r="E206" s="141"/>
      <c r="F206" s="141"/>
      <c r="G206" s="141"/>
      <c r="H206" s="141"/>
      <c r="I206" s="141"/>
      <c r="J206" s="141"/>
      <c r="K206" s="122"/>
    </row>
    <row r="209" spans="1:11" ht="3.95" customHeight="1" thickBot="1" x14ac:dyDescent="0.25">
      <c r="A209" s="120"/>
      <c r="B209" s="121"/>
      <c r="C209" s="122"/>
      <c r="D209" s="122"/>
      <c r="E209" s="122"/>
      <c r="F209" s="122"/>
      <c r="G209" s="122"/>
      <c r="H209" s="122"/>
      <c r="I209" s="122"/>
      <c r="J209" s="122"/>
      <c r="K209" s="122"/>
    </row>
    <row r="210" spans="1:11" ht="13.5" thickBot="1" x14ac:dyDescent="0.25">
      <c r="A210" s="123"/>
      <c r="B210" s="117" t="s">
        <v>216</v>
      </c>
      <c r="C210" s="124"/>
      <c r="D210" s="252"/>
      <c r="E210" s="253"/>
      <c r="F210" s="253"/>
      <c r="G210" s="253"/>
      <c r="H210" s="254"/>
      <c r="I210" s="112"/>
      <c r="J210" s="111"/>
      <c r="K210" s="125"/>
    </row>
    <row r="211" spans="1:11" ht="13.5" thickBot="1" x14ac:dyDescent="0.25">
      <c r="A211" s="123"/>
      <c r="B211" s="111"/>
      <c r="C211" s="112"/>
      <c r="D211" s="111"/>
      <c r="E211" s="112"/>
      <c r="F211" s="111"/>
      <c r="G211" s="112"/>
      <c r="H211" s="111"/>
      <c r="I211" s="112"/>
      <c r="J211" s="111"/>
      <c r="K211" s="122"/>
    </row>
    <row r="212" spans="1:11" ht="13.5" thickBot="1" x14ac:dyDescent="0.25">
      <c r="A212" s="126"/>
      <c r="B212" s="117" t="s">
        <v>217</v>
      </c>
      <c r="C212" s="127"/>
      <c r="D212" s="117" t="s">
        <v>218</v>
      </c>
      <c r="E212" s="127"/>
      <c r="F212" s="117" t="s">
        <v>219</v>
      </c>
      <c r="G212" s="127"/>
      <c r="H212" s="117" t="s">
        <v>220</v>
      </c>
      <c r="I212" s="127"/>
      <c r="J212" s="117" t="s">
        <v>221</v>
      </c>
      <c r="K212" s="128"/>
    </row>
    <row r="213" spans="1:11" x14ac:dyDescent="0.2">
      <c r="A213" s="123"/>
      <c r="B213" s="130"/>
      <c r="C213" s="130"/>
      <c r="D213" s="130"/>
      <c r="E213" s="130"/>
      <c r="F213" s="130"/>
      <c r="G213" s="130"/>
      <c r="H213" s="130"/>
      <c r="I213" s="130"/>
      <c r="J213" s="130"/>
      <c r="K213" s="122"/>
    </row>
    <row r="214" spans="1:11" x14ac:dyDescent="0.2">
      <c r="A214" s="123"/>
      <c r="B214" s="131" t="s">
        <v>222</v>
      </c>
      <c r="C214" s="132"/>
      <c r="D214" s="133"/>
      <c r="E214" s="132" t="s">
        <v>223</v>
      </c>
      <c r="F214" s="134"/>
      <c r="G214" s="132" t="s">
        <v>223</v>
      </c>
      <c r="H214" s="135">
        <v>12</v>
      </c>
      <c r="I214" s="132" t="s">
        <v>224</v>
      </c>
      <c r="J214" s="136">
        <f>(D214*F214*H214)</f>
        <v>0</v>
      </c>
      <c r="K214" s="125"/>
    </row>
    <row r="215" spans="1:11" x14ac:dyDescent="0.2">
      <c r="A215" s="123"/>
      <c r="B215" s="137"/>
      <c r="C215" s="130"/>
      <c r="D215" s="130"/>
      <c r="E215" s="130"/>
      <c r="F215" s="130"/>
      <c r="G215" s="130"/>
      <c r="H215" s="130"/>
      <c r="I215" s="130"/>
      <c r="J215" s="130"/>
      <c r="K215" s="122"/>
    </row>
    <row r="216" spans="1:11" x14ac:dyDescent="0.2">
      <c r="A216" s="123"/>
      <c r="B216" s="131" t="s">
        <v>225</v>
      </c>
      <c r="C216" s="132"/>
      <c r="D216" s="133"/>
      <c r="E216" s="132" t="s">
        <v>223</v>
      </c>
      <c r="F216" s="134"/>
      <c r="G216" s="132" t="s">
        <v>223</v>
      </c>
      <c r="H216" s="135">
        <v>12</v>
      </c>
      <c r="I216" s="132" t="s">
        <v>224</v>
      </c>
      <c r="J216" s="136">
        <f>(D216*F216*H216)</f>
        <v>0</v>
      </c>
      <c r="K216" s="125"/>
    </row>
    <row r="217" spans="1:11" x14ac:dyDescent="0.2">
      <c r="A217" s="123"/>
      <c r="B217" s="137"/>
      <c r="C217" s="130"/>
      <c r="D217" s="130"/>
      <c r="E217" s="130"/>
      <c r="F217" s="130"/>
      <c r="G217" s="130"/>
      <c r="H217" s="130"/>
      <c r="I217" s="130"/>
      <c r="J217" s="130"/>
      <c r="K217" s="122"/>
    </row>
    <row r="218" spans="1:11" x14ac:dyDescent="0.2">
      <c r="A218" s="123"/>
      <c r="B218" s="131" t="s">
        <v>226</v>
      </c>
      <c r="C218" s="132"/>
      <c r="D218" s="133"/>
      <c r="E218" s="132" t="s">
        <v>223</v>
      </c>
      <c r="F218" s="134"/>
      <c r="G218" s="132" t="s">
        <v>223</v>
      </c>
      <c r="H218" s="135">
        <v>12</v>
      </c>
      <c r="I218" s="132" t="s">
        <v>224</v>
      </c>
      <c r="J218" s="136">
        <f>(D218*F218*H218)</f>
        <v>0</v>
      </c>
      <c r="K218" s="125"/>
    </row>
    <row r="219" spans="1:11" x14ac:dyDescent="0.2">
      <c r="A219" s="123"/>
      <c r="B219" s="137"/>
      <c r="C219" s="130"/>
      <c r="D219" s="130"/>
      <c r="E219" s="130"/>
      <c r="F219" s="130"/>
      <c r="G219" s="130"/>
      <c r="H219" s="130"/>
      <c r="I219" s="130"/>
      <c r="J219" s="130"/>
      <c r="K219" s="122"/>
    </row>
    <row r="220" spans="1:11" x14ac:dyDescent="0.2">
      <c r="A220" s="123"/>
      <c r="B220" s="131" t="s">
        <v>227</v>
      </c>
      <c r="C220" s="132"/>
      <c r="D220" s="133"/>
      <c r="E220" s="132" t="s">
        <v>223</v>
      </c>
      <c r="F220" s="134"/>
      <c r="G220" s="132" t="s">
        <v>223</v>
      </c>
      <c r="H220" s="135">
        <v>12</v>
      </c>
      <c r="I220" s="132" t="s">
        <v>224</v>
      </c>
      <c r="J220" s="136">
        <f>(D220*F220*H220)</f>
        <v>0</v>
      </c>
      <c r="K220" s="125"/>
    </row>
    <row r="221" spans="1:11" x14ac:dyDescent="0.2">
      <c r="A221" s="123"/>
      <c r="B221" s="137"/>
      <c r="C221" s="130"/>
      <c r="D221" s="130"/>
      <c r="E221" s="130"/>
      <c r="F221" s="130"/>
      <c r="G221" s="130"/>
      <c r="H221" s="130"/>
      <c r="I221" s="130"/>
      <c r="J221" s="130"/>
      <c r="K221" s="122"/>
    </row>
    <row r="222" spans="1:11" x14ac:dyDescent="0.2">
      <c r="A222" s="123"/>
      <c r="B222" s="131" t="s">
        <v>228</v>
      </c>
      <c r="C222" s="132"/>
      <c r="D222" s="133"/>
      <c r="E222" s="132" t="s">
        <v>223</v>
      </c>
      <c r="F222" s="134"/>
      <c r="G222" s="132" t="s">
        <v>223</v>
      </c>
      <c r="H222" s="135">
        <v>12</v>
      </c>
      <c r="I222" s="132" t="s">
        <v>224</v>
      </c>
      <c r="J222" s="136">
        <f>(D222*F222*H222)</f>
        <v>0</v>
      </c>
      <c r="K222" s="125"/>
    </row>
    <row r="223" spans="1:11" x14ac:dyDescent="0.2">
      <c r="A223" s="123"/>
      <c r="B223" s="137"/>
      <c r="C223" s="130"/>
      <c r="D223" s="130"/>
      <c r="E223" s="130"/>
      <c r="F223" s="130"/>
      <c r="G223" s="130"/>
      <c r="H223" s="130"/>
      <c r="I223" s="130"/>
      <c r="J223" s="130"/>
      <c r="K223" s="122"/>
    </row>
    <row r="224" spans="1:11" x14ac:dyDescent="0.2">
      <c r="A224" s="123"/>
      <c r="B224" s="131" t="s">
        <v>229</v>
      </c>
      <c r="C224" s="132"/>
      <c r="D224" s="133"/>
      <c r="E224" s="132" t="s">
        <v>223</v>
      </c>
      <c r="F224" s="134"/>
      <c r="G224" s="132" t="s">
        <v>223</v>
      </c>
      <c r="H224" s="135">
        <v>12</v>
      </c>
      <c r="I224" s="132" t="s">
        <v>224</v>
      </c>
      <c r="J224" s="136">
        <f>(D224*F224*H224)</f>
        <v>0</v>
      </c>
      <c r="K224" s="125"/>
    </row>
    <row r="225" spans="1:11" x14ac:dyDescent="0.2">
      <c r="A225" s="123"/>
      <c r="B225" s="137"/>
      <c r="C225" s="130"/>
      <c r="D225" s="130"/>
      <c r="E225" s="130"/>
      <c r="F225" s="130"/>
      <c r="G225" s="130"/>
      <c r="H225" s="130"/>
      <c r="I225" s="130"/>
      <c r="J225" s="130"/>
      <c r="K225" s="122"/>
    </row>
    <row r="226" spans="1:11" x14ac:dyDescent="0.2">
      <c r="A226" s="123"/>
      <c r="B226" s="131" t="s">
        <v>230</v>
      </c>
      <c r="C226" s="132"/>
      <c r="D226" s="133"/>
      <c r="E226" s="132" t="s">
        <v>223</v>
      </c>
      <c r="F226" s="134"/>
      <c r="G226" s="132" t="s">
        <v>223</v>
      </c>
      <c r="H226" s="135">
        <v>12</v>
      </c>
      <c r="I226" s="132" t="s">
        <v>224</v>
      </c>
      <c r="J226" s="136">
        <f>(D226*F226*H226)</f>
        <v>0</v>
      </c>
      <c r="K226" s="125"/>
    </row>
    <row r="227" spans="1:11" x14ac:dyDescent="0.2">
      <c r="A227" s="123"/>
      <c r="B227" s="137"/>
      <c r="C227" s="130"/>
      <c r="D227" s="130"/>
      <c r="E227" s="130"/>
      <c r="F227" s="130"/>
      <c r="G227" s="130"/>
      <c r="H227" s="130"/>
      <c r="I227" s="130"/>
      <c r="J227" s="130"/>
      <c r="K227" s="122"/>
    </row>
    <row r="228" spans="1:11" x14ac:dyDescent="0.2">
      <c r="A228" s="123"/>
      <c r="B228" s="131" t="s">
        <v>231</v>
      </c>
      <c r="C228" s="132"/>
      <c r="D228" s="133"/>
      <c r="E228" s="132" t="s">
        <v>223</v>
      </c>
      <c r="F228" s="134"/>
      <c r="G228" s="132" t="s">
        <v>223</v>
      </c>
      <c r="H228" s="135">
        <v>12</v>
      </c>
      <c r="I228" s="132" t="s">
        <v>224</v>
      </c>
      <c r="J228" s="136">
        <f>(D228*F228*H228)</f>
        <v>0</v>
      </c>
      <c r="K228" s="125"/>
    </row>
    <row r="229" spans="1:11" ht="13.5" thickBot="1" x14ac:dyDescent="0.25">
      <c r="A229" s="123"/>
      <c r="B229" s="130"/>
      <c r="C229" s="130"/>
      <c r="D229" s="130"/>
      <c r="E229" s="130"/>
      <c r="F229" s="130"/>
      <c r="G229" s="130"/>
      <c r="H229" s="130"/>
      <c r="I229" s="130"/>
      <c r="J229" s="130"/>
      <c r="K229" s="122"/>
    </row>
    <row r="230" spans="1:11" ht="13.5" thickBot="1" x14ac:dyDescent="0.25">
      <c r="A230" s="123"/>
      <c r="B230" s="138" t="s">
        <v>232</v>
      </c>
      <c r="C230" s="130"/>
      <c r="D230" s="139">
        <f>SUM(D214,D216,D218,D220,D222,D224,D226,D228)</f>
        <v>0</v>
      </c>
      <c r="E230" s="130"/>
      <c r="F230" s="140"/>
      <c r="G230" s="130"/>
      <c r="H230" s="140"/>
      <c r="I230" s="132" t="s">
        <v>224</v>
      </c>
      <c r="J230" s="118">
        <f>SUM(J214,J216,J218,J220,J222,J224,J226,J228)</f>
        <v>0</v>
      </c>
      <c r="K230" s="122"/>
    </row>
    <row r="231" spans="1:11" ht="3.95" customHeight="1" x14ac:dyDescent="0.2">
      <c r="A231" s="123"/>
      <c r="B231" s="141"/>
      <c r="C231" s="141"/>
      <c r="D231" s="141"/>
      <c r="E231" s="141"/>
      <c r="F231" s="141"/>
      <c r="G231" s="141"/>
      <c r="H231" s="141"/>
      <c r="I231" s="141"/>
      <c r="J231" s="141"/>
      <c r="K231" s="122"/>
    </row>
    <row r="234" spans="1:11" ht="3.95" customHeight="1" thickBot="1" x14ac:dyDescent="0.25">
      <c r="A234" s="120"/>
      <c r="B234" s="121"/>
      <c r="C234" s="122"/>
      <c r="D234" s="122"/>
      <c r="E234" s="122"/>
      <c r="F234" s="122"/>
      <c r="G234" s="122"/>
      <c r="H234" s="122"/>
      <c r="I234" s="122"/>
      <c r="J234" s="122"/>
      <c r="K234" s="122"/>
    </row>
    <row r="235" spans="1:11" ht="13.5" thickBot="1" x14ac:dyDescent="0.25">
      <c r="A235" s="123"/>
      <c r="B235" s="117" t="s">
        <v>216</v>
      </c>
      <c r="C235" s="124"/>
      <c r="D235" s="252"/>
      <c r="E235" s="253"/>
      <c r="F235" s="253"/>
      <c r="G235" s="253"/>
      <c r="H235" s="254"/>
      <c r="I235" s="112"/>
      <c r="J235" s="111"/>
      <c r="K235" s="125"/>
    </row>
    <row r="236" spans="1:11" ht="13.5" thickBot="1" x14ac:dyDescent="0.25">
      <c r="A236" s="123"/>
      <c r="B236" s="111"/>
      <c r="C236" s="112"/>
      <c r="D236" s="111"/>
      <c r="E236" s="112"/>
      <c r="F236" s="111"/>
      <c r="G236" s="112"/>
      <c r="H236" s="111"/>
      <c r="I236" s="112"/>
      <c r="J236" s="111"/>
      <c r="K236" s="122"/>
    </row>
    <row r="237" spans="1:11" ht="13.5" thickBot="1" x14ac:dyDescent="0.25">
      <c r="A237" s="126"/>
      <c r="B237" s="117" t="s">
        <v>217</v>
      </c>
      <c r="C237" s="127"/>
      <c r="D237" s="117" t="s">
        <v>218</v>
      </c>
      <c r="E237" s="127"/>
      <c r="F237" s="117" t="s">
        <v>219</v>
      </c>
      <c r="G237" s="127"/>
      <c r="H237" s="117" t="s">
        <v>220</v>
      </c>
      <c r="I237" s="127"/>
      <c r="J237" s="117" t="s">
        <v>221</v>
      </c>
      <c r="K237" s="128"/>
    </row>
    <row r="238" spans="1:11" x14ac:dyDescent="0.2">
      <c r="A238" s="123"/>
      <c r="B238" s="130"/>
      <c r="C238" s="130"/>
      <c r="D238" s="130"/>
      <c r="E238" s="130"/>
      <c r="F238" s="130"/>
      <c r="G238" s="130"/>
      <c r="H238" s="130"/>
      <c r="I238" s="130"/>
      <c r="J238" s="130"/>
      <c r="K238" s="122"/>
    </row>
    <row r="239" spans="1:11" x14ac:dyDescent="0.2">
      <c r="A239" s="123"/>
      <c r="B239" s="131" t="s">
        <v>222</v>
      </c>
      <c r="C239" s="132"/>
      <c r="D239" s="133"/>
      <c r="E239" s="132" t="s">
        <v>223</v>
      </c>
      <c r="F239" s="134"/>
      <c r="G239" s="132" t="s">
        <v>223</v>
      </c>
      <c r="H239" s="135">
        <v>12</v>
      </c>
      <c r="I239" s="132" t="s">
        <v>224</v>
      </c>
      <c r="J239" s="136">
        <f>(D239*F239*H239)</f>
        <v>0</v>
      </c>
      <c r="K239" s="125"/>
    </row>
    <row r="240" spans="1:11" x14ac:dyDescent="0.2">
      <c r="A240" s="123"/>
      <c r="B240" s="137"/>
      <c r="C240" s="130"/>
      <c r="D240" s="130"/>
      <c r="E240" s="130"/>
      <c r="F240" s="130"/>
      <c r="G240" s="130"/>
      <c r="H240" s="130"/>
      <c r="I240" s="130"/>
      <c r="J240" s="130"/>
      <c r="K240" s="122"/>
    </row>
    <row r="241" spans="1:11" x14ac:dyDescent="0.2">
      <c r="A241" s="123"/>
      <c r="B241" s="131" t="s">
        <v>225</v>
      </c>
      <c r="C241" s="132"/>
      <c r="D241" s="133"/>
      <c r="E241" s="132" t="s">
        <v>223</v>
      </c>
      <c r="F241" s="134"/>
      <c r="G241" s="132" t="s">
        <v>223</v>
      </c>
      <c r="H241" s="135">
        <v>12</v>
      </c>
      <c r="I241" s="132" t="s">
        <v>224</v>
      </c>
      <c r="J241" s="136">
        <f>(D241*F241*H241)</f>
        <v>0</v>
      </c>
      <c r="K241" s="125"/>
    </row>
    <row r="242" spans="1:11" x14ac:dyDescent="0.2">
      <c r="A242" s="123"/>
      <c r="B242" s="137"/>
      <c r="C242" s="130"/>
      <c r="D242" s="130"/>
      <c r="E242" s="130"/>
      <c r="F242" s="130"/>
      <c r="G242" s="130"/>
      <c r="H242" s="130"/>
      <c r="I242" s="130"/>
      <c r="J242" s="130"/>
      <c r="K242" s="122"/>
    </row>
    <row r="243" spans="1:11" x14ac:dyDescent="0.2">
      <c r="A243" s="123"/>
      <c r="B243" s="131" t="s">
        <v>226</v>
      </c>
      <c r="C243" s="132"/>
      <c r="D243" s="133"/>
      <c r="E243" s="132" t="s">
        <v>223</v>
      </c>
      <c r="F243" s="134"/>
      <c r="G243" s="132" t="s">
        <v>223</v>
      </c>
      <c r="H243" s="135">
        <v>12</v>
      </c>
      <c r="I243" s="132" t="s">
        <v>224</v>
      </c>
      <c r="J243" s="136">
        <f>(D243*F243*H243)</f>
        <v>0</v>
      </c>
      <c r="K243" s="125"/>
    </row>
    <row r="244" spans="1:11" x14ac:dyDescent="0.2">
      <c r="A244" s="123"/>
      <c r="B244" s="137"/>
      <c r="C244" s="130"/>
      <c r="D244" s="130"/>
      <c r="E244" s="130"/>
      <c r="F244" s="130"/>
      <c r="G244" s="130"/>
      <c r="H244" s="130"/>
      <c r="I244" s="130"/>
      <c r="J244" s="130"/>
      <c r="K244" s="122"/>
    </row>
    <row r="245" spans="1:11" x14ac:dyDescent="0.2">
      <c r="A245" s="123"/>
      <c r="B245" s="131" t="s">
        <v>227</v>
      </c>
      <c r="C245" s="132"/>
      <c r="D245" s="133"/>
      <c r="E245" s="132" t="s">
        <v>223</v>
      </c>
      <c r="F245" s="134"/>
      <c r="G245" s="132" t="s">
        <v>223</v>
      </c>
      <c r="H245" s="135">
        <v>12</v>
      </c>
      <c r="I245" s="132" t="s">
        <v>224</v>
      </c>
      <c r="J245" s="136">
        <f>(D245*F245*H245)</f>
        <v>0</v>
      </c>
      <c r="K245" s="125"/>
    </row>
    <row r="246" spans="1:11" x14ac:dyDescent="0.2">
      <c r="A246" s="123"/>
      <c r="B246" s="137"/>
      <c r="C246" s="130"/>
      <c r="D246" s="130"/>
      <c r="E246" s="130"/>
      <c r="F246" s="130"/>
      <c r="G246" s="130"/>
      <c r="H246" s="130"/>
      <c r="I246" s="130"/>
      <c r="J246" s="130"/>
      <c r="K246" s="122"/>
    </row>
    <row r="247" spans="1:11" x14ac:dyDescent="0.2">
      <c r="A247" s="123"/>
      <c r="B247" s="131" t="s">
        <v>228</v>
      </c>
      <c r="C247" s="132"/>
      <c r="D247" s="133"/>
      <c r="E247" s="132" t="s">
        <v>223</v>
      </c>
      <c r="F247" s="134"/>
      <c r="G247" s="132" t="s">
        <v>223</v>
      </c>
      <c r="H247" s="135">
        <v>12</v>
      </c>
      <c r="I247" s="132" t="s">
        <v>224</v>
      </c>
      <c r="J247" s="136">
        <f>(D247*F247*H247)</f>
        <v>0</v>
      </c>
      <c r="K247" s="125"/>
    </row>
    <row r="248" spans="1:11" x14ac:dyDescent="0.2">
      <c r="A248" s="123"/>
      <c r="B248" s="137"/>
      <c r="C248" s="130"/>
      <c r="D248" s="130"/>
      <c r="E248" s="130"/>
      <c r="F248" s="130"/>
      <c r="G248" s="130"/>
      <c r="H248" s="130"/>
      <c r="I248" s="130"/>
      <c r="J248" s="130"/>
      <c r="K248" s="122"/>
    </row>
    <row r="249" spans="1:11" x14ac:dyDescent="0.2">
      <c r="A249" s="123"/>
      <c r="B249" s="131" t="s">
        <v>229</v>
      </c>
      <c r="C249" s="132"/>
      <c r="D249" s="133"/>
      <c r="E249" s="132" t="s">
        <v>223</v>
      </c>
      <c r="F249" s="134"/>
      <c r="G249" s="132" t="s">
        <v>223</v>
      </c>
      <c r="H249" s="135">
        <v>12</v>
      </c>
      <c r="I249" s="132" t="s">
        <v>224</v>
      </c>
      <c r="J249" s="136">
        <f>(D249*F249*H249)</f>
        <v>0</v>
      </c>
      <c r="K249" s="125"/>
    </row>
    <row r="250" spans="1:11" x14ac:dyDescent="0.2">
      <c r="A250" s="123"/>
      <c r="B250" s="137"/>
      <c r="C250" s="130"/>
      <c r="D250" s="130"/>
      <c r="E250" s="130"/>
      <c r="F250" s="130"/>
      <c r="G250" s="130"/>
      <c r="H250" s="130"/>
      <c r="I250" s="130"/>
      <c r="J250" s="130"/>
      <c r="K250" s="122"/>
    </row>
    <row r="251" spans="1:11" x14ac:dyDescent="0.2">
      <c r="A251" s="123"/>
      <c r="B251" s="131" t="s">
        <v>230</v>
      </c>
      <c r="C251" s="132"/>
      <c r="D251" s="133"/>
      <c r="E251" s="132" t="s">
        <v>223</v>
      </c>
      <c r="F251" s="134"/>
      <c r="G251" s="132" t="s">
        <v>223</v>
      </c>
      <c r="H251" s="135">
        <v>12</v>
      </c>
      <c r="I251" s="132" t="s">
        <v>224</v>
      </c>
      <c r="J251" s="136">
        <f>(D251*F251*H251)</f>
        <v>0</v>
      </c>
      <c r="K251" s="125"/>
    </row>
    <row r="252" spans="1:11" x14ac:dyDescent="0.2">
      <c r="A252" s="123"/>
      <c r="B252" s="137"/>
      <c r="C252" s="130"/>
      <c r="D252" s="130"/>
      <c r="E252" s="130"/>
      <c r="F252" s="130"/>
      <c r="G252" s="130"/>
      <c r="H252" s="130"/>
      <c r="I252" s="130"/>
      <c r="J252" s="130"/>
      <c r="K252" s="122"/>
    </row>
    <row r="253" spans="1:11" x14ac:dyDescent="0.2">
      <c r="A253" s="123"/>
      <c r="B253" s="131" t="s">
        <v>231</v>
      </c>
      <c r="C253" s="132"/>
      <c r="D253" s="133"/>
      <c r="E253" s="132" t="s">
        <v>223</v>
      </c>
      <c r="F253" s="134"/>
      <c r="G253" s="132" t="s">
        <v>223</v>
      </c>
      <c r="H253" s="135">
        <v>12</v>
      </c>
      <c r="I253" s="132" t="s">
        <v>224</v>
      </c>
      <c r="J253" s="136">
        <f>(D253*F253*H253)</f>
        <v>0</v>
      </c>
      <c r="K253" s="125"/>
    </row>
    <row r="254" spans="1:11" ht="13.5" thickBot="1" x14ac:dyDescent="0.25">
      <c r="A254" s="123"/>
      <c r="B254" s="130"/>
      <c r="C254" s="130"/>
      <c r="D254" s="130"/>
      <c r="E254" s="130"/>
      <c r="F254" s="130"/>
      <c r="G254" s="130"/>
      <c r="H254" s="130"/>
      <c r="I254" s="130"/>
      <c r="J254" s="130"/>
      <c r="K254" s="122"/>
    </row>
    <row r="255" spans="1:11" ht="13.5" thickBot="1" x14ac:dyDescent="0.25">
      <c r="A255" s="123"/>
      <c r="B255" s="138" t="s">
        <v>232</v>
      </c>
      <c r="C255" s="130"/>
      <c r="D255" s="139">
        <f>SUM(D239,D241,D243,D245,D247,D249,D251,D253)</f>
        <v>0</v>
      </c>
      <c r="E255" s="130"/>
      <c r="F255" s="140"/>
      <c r="G255" s="130"/>
      <c r="H255" s="140"/>
      <c r="I255" s="132" t="s">
        <v>224</v>
      </c>
      <c r="J255" s="118">
        <f>SUM(J239,J241,J243,J245,J247,J249,J251,J253)</f>
        <v>0</v>
      </c>
      <c r="K255" s="122"/>
    </row>
    <row r="256" spans="1:11" ht="3.95" customHeight="1" x14ac:dyDescent="0.2">
      <c r="A256" s="123"/>
      <c r="B256" s="141"/>
      <c r="C256" s="141"/>
      <c r="D256" s="141"/>
      <c r="E256" s="141"/>
      <c r="F256" s="141"/>
      <c r="G256" s="141"/>
      <c r="H256" s="141"/>
      <c r="I256" s="141"/>
      <c r="J256" s="141"/>
      <c r="K256" s="122"/>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Definitions</vt:lpstr>
      <vt:lpstr>FY2013 GIW</vt:lpstr>
      <vt:lpstr>Rental Assistance Worksheet</vt:lpstr>
      <vt:lpstr>'FY2013 GIW'!Print_Area</vt:lpstr>
      <vt:lpstr>'FY2013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Matthew Kyle Aronson</cp:lastModifiedBy>
  <cp:lastPrinted>2013-09-19T17:07:29Z</cp:lastPrinted>
  <dcterms:created xsi:type="dcterms:W3CDTF">2013-08-20T19:31:52Z</dcterms:created>
  <dcterms:modified xsi:type="dcterms:W3CDTF">2013-10-28T13:02:07Z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1808267435</vt:i4>
  </property>
  <property fmtid="{D5CDD505-2E9C-101B-9397-08002B2CF9AE}" pid="4" name="_EmailSubject">
    <vt:lpwstr>CoC NOFA</vt:lpwstr>
  </property>
  <property fmtid="{D5CDD505-2E9C-101B-9397-08002B2CF9AE}" pid="5" name="_AuthorEmail">
    <vt:lpwstr>vincent.hom@hud.gov</vt:lpwstr>
  </property>
  <property fmtid="{D5CDD505-2E9C-101B-9397-08002B2CF9AE}" pid="6" name="_AuthorEmailDisplayName">
    <vt:lpwstr>Hom, Vincent</vt:lpwstr>
  </property>
  <property fmtid="{D5CDD505-2E9C-101B-9397-08002B2CF9AE}" pid="7" name="_PreviousAdHocReviewCycleID">
    <vt:i4>-1239252794</vt:i4>
  </property>
</Properties>
</file>